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Конференции\2019\FAIR\2019.11.26\01 Oepen\"/>
    </mc:Choice>
  </mc:AlternateContent>
  <bookViews>
    <workbookView xWindow="51192" yWindow="0" windowWidth="51192" windowHeight="28800"/>
  </bookViews>
  <sheets>
    <sheet name="BINP all" sheetId="2" r:id="rId1"/>
    <sheet name="Action Items" sheetId="9" r:id="rId2"/>
    <sheet name="Magnets" sheetId="10" r:id="rId3"/>
    <sheet name="Vacuum" sheetId="11" r:id="rId4"/>
    <sheet name="Power Converter" sheetId="12" r:id="rId5"/>
    <sheet name="Beam Instrumentation" sheetId="13" r:id="rId6"/>
    <sheet name="Injection Extraction" sheetId="14" r:id="rId7"/>
    <sheet name="Special Installations" sheetId="15" r:id="rId8"/>
    <sheet name="Local Cryogenics" sheetId="16" r:id="rId9"/>
  </sheets>
  <definedNames>
    <definedName name="_xlnm._FilterDatabase" localSheetId="5" hidden="1">'Beam Instrumentation'!$A$10:$F$26</definedName>
    <definedName name="_xlnm._FilterDatabase" localSheetId="0" hidden="1">'BINP all'!$A$10:$G$160</definedName>
    <definedName name="_xlnm._FilterDatabase" localSheetId="6" hidden="1">'Injection Extraction'!$A$10:$F$14</definedName>
    <definedName name="_xlnm._FilterDatabase" localSheetId="8" hidden="1">'Local Cryogenics'!$A$10:$F$17</definedName>
    <definedName name="_xlnm._FilterDatabase" localSheetId="2" hidden="1">Magnets!$A$10:$F$74</definedName>
    <definedName name="_xlnm._FilterDatabase" localSheetId="4" hidden="1">'Power Converter'!$A$10:$F$30</definedName>
    <definedName name="_xlnm._FilterDatabase" localSheetId="7" hidden="1">'Special Installations'!$A$10:$F$16</definedName>
    <definedName name="_xlnm._FilterDatabase" localSheetId="3" hidden="1">Vacuum!$A$10:$F$60</definedName>
    <definedName name="vertex42_copyright" hidden="1">"© 2018 Vertex42 LLC"</definedName>
    <definedName name="vertex42_id" hidden="1">"RACI-matrix.xlsx"</definedName>
    <definedName name="vertex42_title" hidden="1">"RACI Matrix Template"</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3" i="11" l="1"/>
  <c r="AI140" i="2"/>
  <c r="F12" i="10" l="1"/>
  <c r="F11" i="10" s="1"/>
  <c r="F74" i="10" s="1"/>
  <c r="G12" i="2"/>
  <c r="G11" i="2" s="1"/>
  <c r="G160" i="2" s="1"/>
  <c r="AN11" i="16" l="1"/>
  <c r="AN17" i="16" s="1"/>
  <c r="AO11" i="16"/>
  <c r="AO17" i="16" s="1"/>
  <c r="BB12" i="16"/>
  <c r="BA12" i="16"/>
  <c r="AZ12" i="16"/>
  <c r="AY12" i="16"/>
  <c r="AX12" i="16"/>
  <c r="AW12" i="16"/>
  <c r="AV12" i="16"/>
  <c r="AU12" i="16"/>
  <c r="AT12" i="16"/>
  <c r="AS12" i="16"/>
  <c r="AR12" i="16"/>
  <c r="AQ12" i="16"/>
  <c r="AQ11" i="16" s="1"/>
  <c r="AQ17" i="16" s="1"/>
  <c r="AP12" i="16"/>
  <c r="AP11" i="16" s="1"/>
  <c r="AP17" i="16" s="1"/>
  <c r="AL12" i="16"/>
  <c r="AL11" i="16" s="1"/>
  <c r="AL17" i="16" s="1"/>
  <c r="AK12" i="16"/>
  <c r="AK11" i="16" s="1"/>
  <c r="AK17" i="16" s="1"/>
  <c r="AJ12" i="16"/>
  <c r="AJ11" i="16" s="1"/>
  <c r="AJ17" i="16" s="1"/>
  <c r="AI12" i="16"/>
  <c r="AI11" i="16" s="1"/>
  <c r="AI17" i="16" s="1"/>
  <c r="AH12" i="16"/>
  <c r="AH11" i="16" s="1"/>
  <c r="AH17" i="16" s="1"/>
  <c r="AG12" i="16"/>
  <c r="AG11" i="16" s="1"/>
  <c r="AG17" i="16" s="1"/>
  <c r="AF12" i="16"/>
  <c r="AF11" i="16" s="1"/>
  <c r="AF17" i="16" s="1"/>
  <c r="AE12" i="16"/>
  <c r="AE11" i="16" s="1"/>
  <c r="AE17" i="16" s="1"/>
  <c r="AD12" i="16"/>
  <c r="AD11" i="16" s="1"/>
  <c r="AD17" i="16" s="1"/>
  <c r="AC12" i="16"/>
  <c r="AB12" i="16"/>
  <c r="AA12" i="16"/>
  <c r="Z12" i="16"/>
  <c r="Y12" i="16"/>
  <c r="X12" i="16"/>
  <c r="W12" i="16"/>
  <c r="V12" i="16"/>
  <c r="U12" i="16"/>
  <c r="T12" i="16"/>
  <c r="S12" i="16"/>
  <c r="R12" i="16"/>
  <c r="Q12" i="16"/>
  <c r="P12" i="16"/>
  <c r="O12" i="16"/>
  <c r="N12" i="16"/>
  <c r="M12" i="16"/>
  <c r="L12" i="16"/>
  <c r="K12" i="16"/>
  <c r="J12" i="16"/>
  <c r="I12" i="16"/>
  <c r="H12" i="16"/>
  <c r="G12" i="16"/>
  <c r="A12" i="16"/>
  <c r="U12" i="15"/>
  <c r="U11" i="15" s="1"/>
  <c r="U16" i="15" s="1"/>
  <c r="A12" i="15"/>
  <c r="A11" i="15" s="1"/>
  <c r="A16" i="15" s="1"/>
  <c r="AJ11" i="14"/>
  <c r="AJ14" i="14" s="1"/>
  <c r="A11" i="14"/>
  <c r="A14" i="14" s="1"/>
  <c r="BB12" i="14"/>
  <c r="BA12" i="14"/>
  <c r="AY12" i="14"/>
  <c r="AX12" i="14"/>
  <c r="AW12" i="14"/>
  <c r="AZ12" i="14"/>
  <c r="AV12" i="14"/>
  <c r="AU12" i="14"/>
  <c r="AT12" i="14"/>
  <c r="AS12" i="14"/>
  <c r="AR12" i="14"/>
  <c r="AQ12" i="14"/>
  <c r="AP12" i="14"/>
  <c r="AO12" i="14"/>
  <c r="AN12" i="14"/>
  <c r="AM12" i="14"/>
  <c r="AL12" i="14"/>
  <c r="AK12" i="14"/>
  <c r="AJ12" i="14"/>
  <c r="AI12" i="14"/>
  <c r="AI11" i="14" s="1"/>
  <c r="AI14" i="14" s="1"/>
  <c r="AH12" i="14"/>
  <c r="AH11" i="14" s="1"/>
  <c r="AH14" i="14" s="1"/>
  <c r="AG12" i="14"/>
  <c r="AG11" i="14" s="1"/>
  <c r="AG14" i="14" s="1"/>
  <c r="AF12" i="14"/>
  <c r="AF11" i="14" s="1"/>
  <c r="AF14" i="14" s="1"/>
  <c r="AE12" i="14"/>
  <c r="AE11" i="14" s="1"/>
  <c r="AE14" i="14" s="1"/>
  <c r="AD12" i="14"/>
  <c r="AD11" i="14" s="1"/>
  <c r="AD14" i="14" s="1"/>
  <c r="AC12" i="14"/>
  <c r="AC11" i="14" s="1"/>
  <c r="AC14" i="14" s="1"/>
  <c r="AB12" i="14"/>
  <c r="AB11" i="14" s="1"/>
  <c r="AB14" i="14" s="1"/>
  <c r="AA12" i="14"/>
  <c r="AA11" i="14" s="1"/>
  <c r="AA14" i="14" s="1"/>
  <c r="Z12" i="14"/>
  <c r="Z11" i="14" s="1"/>
  <c r="Z14" i="14" s="1"/>
  <c r="Y12" i="14"/>
  <c r="X12" i="14"/>
  <c r="W12" i="14"/>
  <c r="V12" i="14"/>
  <c r="U12" i="14"/>
  <c r="T12" i="14"/>
  <c r="S12" i="14"/>
  <c r="R12" i="14"/>
  <c r="Q12" i="14"/>
  <c r="P12" i="14"/>
  <c r="O12" i="14"/>
  <c r="N12" i="14"/>
  <c r="M12" i="14"/>
  <c r="L12" i="14"/>
  <c r="K12" i="14"/>
  <c r="J12" i="14"/>
  <c r="I12" i="14"/>
  <c r="H12" i="14"/>
  <c r="G12" i="14"/>
  <c r="AN23" i="13"/>
  <c r="BB24" i="13"/>
  <c r="BB23" i="13" s="1"/>
  <c r="BA24" i="13"/>
  <c r="BA23" i="13" s="1"/>
  <c r="AZ24" i="13"/>
  <c r="AZ23" i="13" s="1"/>
  <c r="AY24" i="13"/>
  <c r="AY23" i="13" s="1"/>
  <c r="AX24" i="13"/>
  <c r="AX23" i="13" s="1"/>
  <c r="AW24" i="13"/>
  <c r="AW23" i="13" s="1"/>
  <c r="AV24" i="13"/>
  <c r="AV23" i="13" s="1"/>
  <c r="AU24" i="13"/>
  <c r="AU23" i="13" s="1"/>
  <c r="AT24" i="13"/>
  <c r="AT23" i="13" s="1"/>
  <c r="AS24" i="13"/>
  <c r="AS23" i="13" s="1"/>
  <c r="AR24" i="13"/>
  <c r="AR23" i="13" s="1"/>
  <c r="AQ24" i="13"/>
  <c r="AQ23" i="13" s="1"/>
  <c r="AP24" i="13"/>
  <c r="AP23" i="13" s="1"/>
  <c r="AO24" i="13"/>
  <c r="AO23" i="13" s="1"/>
  <c r="AN24" i="13"/>
  <c r="AM24" i="13"/>
  <c r="AM23" i="13" s="1"/>
  <c r="AL24" i="13"/>
  <c r="AL23" i="13" s="1"/>
  <c r="AK24" i="13"/>
  <c r="AK23" i="13" s="1"/>
  <c r="AJ24" i="13"/>
  <c r="AJ23" i="13" s="1"/>
  <c r="AI24" i="13"/>
  <c r="AI23" i="13" s="1"/>
  <c r="AH24" i="13"/>
  <c r="AH23" i="13" s="1"/>
  <c r="AG24" i="13"/>
  <c r="AG23" i="13" s="1"/>
  <c r="AF24" i="13"/>
  <c r="AF23" i="13" s="1"/>
  <c r="AE24" i="13"/>
  <c r="AE23" i="13" s="1"/>
  <c r="AD24" i="13"/>
  <c r="AD23" i="13" s="1"/>
  <c r="AC24" i="13"/>
  <c r="AC23" i="13" s="1"/>
  <c r="AB24" i="13"/>
  <c r="AB23" i="13" s="1"/>
  <c r="AA24" i="13"/>
  <c r="AA23" i="13" s="1"/>
  <c r="Z24" i="13"/>
  <c r="Z23" i="13" s="1"/>
  <c r="Y24" i="13"/>
  <c r="Y23" i="13" s="1"/>
  <c r="X24" i="13"/>
  <c r="X23" i="13" s="1"/>
  <c r="W24" i="13"/>
  <c r="W23" i="13" s="1"/>
  <c r="V24" i="13"/>
  <c r="V23" i="13" s="1"/>
  <c r="U24" i="13"/>
  <c r="U23" i="13" s="1"/>
  <c r="T24" i="13"/>
  <c r="T23" i="13" s="1"/>
  <c r="S24" i="13"/>
  <c r="S23" i="13" s="1"/>
  <c r="R24" i="13"/>
  <c r="R23" i="13" s="1"/>
  <c r="Q24" i="13"/>
  <c r="Q23" i="13" s="1"/>
  <c r="P24" i="13"/>
  <c r="P23" i="13" s="1"/>
  <c r="O24" i="13"/>
  <c r="O23" i="13" s="1"/>
  <c r="N24" i="13"/>
  <c r="N23" i="13" s="1"/>
  <c r="M24" i="13"/>
  <c r="M23" i="13" s="1"/>
  <c r="L24" i="13"/>
  <c r="L23" i="13" s="1"/>
  <c r="K24" i="13"/>
  <c r="K23" i="13" s="1"/>
  <c r="J24" i="13"/>
  <c r="J23" i="13" s="1"/>
  <c r="I24" i="13"/>
  <c r="I23" i="13" s="1"/>
  <c r="H24" i="13"/>
  <c r="H23" i="13" s="1"/>
  <c r="G24" i="13"/>
  <c r="G23" i="13" s="1"/>
  <c r="A24" i="13"/>
  <c r="A23" i="13" s="1"/>
  <c r="BB12" i="13"/>
  <c r="BB11" i="13" s="1"/>
  <c r="BA12" i="13"/>
  <c r="BA11" i="13" s="1"/>
  <c r="AZ12" i="13"/>
  <c r="AZ11" i="13" s="1"/>
  <c r="AY12" i="13"/>
  <c r="AY11" i="13" s="1"/>
  <c r="AX12" i="13"/>
  <c r="AX11" i="13" s="1"/>
  <c r="AW12" i="13"/>
  <c r="AW11" i="13" s="1"/>
  <c r="AV12" i="13"/>
  <c r="AV11" i="13" s="1"/>
  <c r="AU12" i="13"/>
  <c r="AU11" i="13" s="1"/>
  <c r="AT12" i="13"/>
  <c r="AT11" i="13" s="1"/>
  <c r="AS12" i="13"/>
  <c r="AS11" i="13" s="1"/>
  <c r="AR12" i="13"/>
  <c r="AR11" i="13" s="1"/>
  <c r="AQ12" i="13"/>
  <c r="AQ11" i="13" s="1"/>
  <c r="AP12" i="13"/>
  <c r="AP11" i="13" s="1"/>
  <c r="AO12" i="13"/>
  <c r="AO11" i="13" s="1"/>
  <c r="AN12" i="13"/>
  <c r="AN11" i="13" s="1"/>
  <c r="AM12" i="13"/>
  <c r="AM11" i="13" s="1"/>
  <c r="AL12" i="13"/>
  <c r="AL11" i="13" s="1"/>
  <c r="AK12" i="13"/>
  <c r="AK11" i="13" s="1"/>
  <c r="AJ12" i="13"/>
  <c r="AJ11" i="13" s="1"/>
  <c r="AI12" i="13"/>
  <c r="AI11" i="13" s="1"/>
  <c r="AH12" i="13"/>
  <c r="AH11" i="13" s="1"/>
  <c r="AG12" i="13"/>
  <c r="AG11" i="13" s="1"/>
  <c r="AF12" i="13"/>
  <c r="AF11" i="13" s="1"/>
  <c r="AE12" i="13"/>
  <c r="AE11" i="13" s="1"/>
  <c r="AD12" i="13"/>
  <c r="AD11" i="13" s="1"/>
  <c r="AC12" i="13"/>
  <c r="AC11" i="13" s="1"/>
  <c r="AB12" i="13"/>
  <c r="AB11" i="13" s="1"/>
  <c r="AA12" i="13"/>
  <c r="AA11" i="13" s="1"/>
  <c r="Z12" i="13"/>
  <c r="Z11" i="13" s="1"/>
  <c r="Y12" i="13"/>
  <c r="Y11" i="13" s="1"/>
  <c r="X12" i="13"/>
  <c r="X11" i="13" s="1"/>
  <c r="W12" i="13"/>
  <c r="W11" i="13" s="1"/>
  <c r="V12" i="13"/>
  <c r="V11" i="13" s="1"/>
  <c r="U12" i="13"/>
  <c r="U11" i="13" s="1"/>
  <c r="T12" i="13"/>
  <c r="T11" i="13" s="1"/>
  <c r="S12" i="13"/>
  <c r="S11" i="13" s="1"/>
  <c r="R12" i="13"/>
  <c r="R11" i="13" s="1"/>
  <c r="Q12" i="13"/>
  <c r="Q11" i="13" s="1"/>
  <c r="P12" i="13"/>
  <c r="P11" i="13" s="1"/>
  <c r="O12" i="13"/>
  <c r="O11" i="13" s="1"/>
  <c r="N12" i="13"/>
  <c r="N11" i="13" s="1"/>
  <c r="M12" i="13"/>
  <c r="M11" i="13" s="1"/>
  <c r="L12" i="13"/>
  <c r="L11" i="13" s="1"/>
  <c r="K12" i="13"/>
  <c r="K11" i="13" s="1"/>
  <c r="J12" i="13"/>
  <c r="J11" i="13" s="1"/>
  <c r="I12" i="13"/>
  <c r="I11" i="13" s="1"/>
  <c r="H12" i="13"/>
  <c r="H11" i="13" s="1"/>
  <c r="G12" i="13"/>
  <c r="G11" i="13" s="1"/>
  <c r="A12" i="13"/>
  <c r="A11" i="13" s="1"/>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AI11" i="12"/>
  <c r="AJ11" i="12"/>
  <c r="AK11" i="12"/>
  <c r="AL11" i="12"/>
  <c r="AM11" i="12"/>
  <c r="AN11" i="12"/>
  <c r="AO11" i="12"/>
  <c r="AP11" i="12"/>
  <c r="AQ11" i="12"/>
  <c r="AR11" i="12"/>
  <c r="AS11" i="12"/>
  <c r="AT11" i="12"/>
  <c r="AU11" i="12"/>
  <c r="AV11" i="12"/>
  <c r="AW11" i="12"/>
  <c r="AX11" i="12"/>
  <c r="AY11" i="12"/>
  <c r="AZ11" i="12"/>
  <c r="BA11" i="12"/>
  <c r="BB11" i="12"/>
  <c r="G11" i="12"/>
  <c r="A23" i="12"/>
  <c r="BB24" i="12"/>
  <c r="BB23" i="12" s="1"/>
  <c r="BA24" i="12"/>
  <c r="BA23" i="12" s="1"/>
  <c r="AZ24" i="12"/>
  <c r="AZ23" i="12" s="1"/>
  <c r="AY24" i="12"/>
  <c r="AY23" i="12" s="1"/>
  <c r="AX24" i="12"/>
  <c r="AX23" i="12" s="1"/>
  <c r="AW24" i="12"/>
  <c r="AW23" i="12" s="1"/>
  <c r="AV24" i="12"/>
  <c r="AV23" i="12" s="1"/>
  <c r="AU24" i="12"/>
  <c r="AU23" i="12" s="1"/>
  <c r="AT24" i="12"/>
  <c r="AT23" i="12" s="1"/>
  <c r="AS24" i="12"/>
  <c r="AS23" i="12" s="1"/>
  <c r="AR24" i="12"/>
  <c r="AR23" i="12" s="1"/>
  <c r="AQ24" i="12"/>
  <c r="AQ23" i="12" s="1"/>
  <c r="AP24" i="12"/>
  <c r="AP23" i="12" s="1"/>
  <c r="AO24" i="12"/>
  <c r="AO23" i="12" s="1"/>
  <c r="AN24" i="12"/>
  <c r="AN23" i="12" s="1"/>
  <c r="AM24" i="12"/>
  <c r="AM23" i="12" s="1"/>
  <c r="AL24" i="12"/>
  <c r="AL23" i="12" s="1"/>
  <c r="AK24" i="12"/>
  <c r="AK23" i="12" s="1"/>
  <c r="AJ24" i="12"/>
  <c r="AJ23" i="12" s="1"/>
  <c r="AI24" i="12"/>
  <c r="AI23" i="12" s="1"/>
  <c r="AH24" i="12"/>
  <c r="AH23" i="12" s="1"/>
  <c r="AG24" i="12"/>
  <c r="AG23" i="12" s="1"/>
  <c r="AF24" i="12"/>
  <c r="AF23" i="12" s="1"/>
  <c r="AE24" i="12"/>
  <c r="AE23" i="12" s="1"/>
  <c r="AD24" i="12"/>
  <c r="AD23" i="12" s="1"/>
  <c r="AC24" i="12"/>
  <c r="AC23" i="12" s="1"/>
  <c r="AB24" i="12"/>
  <c r="AB23" i="12" s="1"/>
  <c r="AA24" i="12"/>
  <c r="AA23" i="12" s="1"/>
  <c r="Z24" i="12"/>
  <c r="Z23" i="12" s="1"/>
  <c r="Y24" i="12"/>
  <c r="Y23" i="12" s="1"/>
  <c r="X24" i="12"/>
  <c r="X23" i="12" s="1"/>
  <c r="W24" i="12"/>
  <c r="W23" i="12" s="1"/>
  <c r="V24" i="12"/>
  <c r="V23" i="12" s="1"/>
  <c r="U24" i="12"/>
  <c r="U23" i="12" s="1"/>
  <c r="T24" i="12"/>
  <c r="T23" i="12" s="1"/>
  <c r="S24" i="12"/>
  <c r="S23" i="12" s="1"/>
  <c r="R24" i="12"/>
  <c r="R23" i="12" s="1"/>
  <c r="Q24" i="12"/>
  <c r="Q23" i="12" s="1"/>
  <c r="P24" i="12"/>
  <c r="P23" i="12" s="1"/>
  <c r="O24" i="12"/>
  <c r="O23" i="12" s="1"/>
  <c r="N24" i="12"/>
  <c r="N23" i="12" s="1"/>
  <c r="M24" i="12"/>
  <c r="M23" i="12" s="1"/>
  <c r="L24" i="12"/>
  <c r="L23" i="12" s="1"/>
  <c r="K24" i="12"/>
  <c r="K23" i="12" s="1"/>
  <c r="J24" i="12"/>
  <c r="J23" i="12" s="1"/>
  <c r="I24" i="12"/>
  <c r="I23" i="12" s="1"/>
  <c r="H24" i="12"/>
  <c r="H23" i="12" s="1"/>
  <c r="G24" i="12"/>
  <c r="G23" i="12" s="1"/>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A12" i="12"/>
  <c r="A11" i="12" s="1"/>
  <c r="A30" i="12" s="1"/>
  <c r="AC52" i="11"/>
  <c r="AF52" i="11"/>
  <c r="AH52" i="11"/>
  <c r="BB53" i="11"/>
  <c r="BA53" i="11"/>
  <c r="AZ53" i="11"/>
  <c r="AY53" i="11"/>
  <c r="AX53" i="11"/>
  <c r="AW53" i="11"/>
  <c r="AV53" i="11"/>
  <c r="AU53" i="11"/>
  <c r="AT53" i="11"/>
  <c r="AS53" i="11"/>
  <c r="AR53" i="11"/>
  <c r="AQ53" i="11"/>
  <c r="AP53" i="11"/>
  <c r="AO53" i="11"/>
  <c r="AO52" i="11" s="1"/>
  <c r="AN53" i="11"/>
  <c r="AN52" i="11" s="1"/>
  <c r="AM53" i="11"/>
  <c r="AM52" i="11" s="1"/>
  <c r="AL53" i="11"/>
  <c r="AL52" i="11" s="1"/>
  <c r="AK53" i="11"/>
  <c r="AK52" i="11" s="1"/>
  <c r="AJ53" i="11"/>
  <c r="AJ52" i="11" s="1"/>
  <c r="AI53" i="11"/>
  <c r="AI52" i="11" s="1"/>
  <c r="AG53" i="11"/>
  <c r="AG52" i="11" s="1"/>
  <c r="AE53" i="11"/>
  <c r="AE52" i="11" s="1"/>
  <c r="AD53" i="11"/>
  <c r="AD52" i="11" s="1"/>
  <c r="AB53" i="11"/>
  <c r="AB52" i="11" s="1"/>
  <c r="Z53" i="11"/>
  <c r="Z52" i="11" s="1"/>
  <c r="Y53" i="11"/>
  <c r="Y52" i="11" s="1"/>
  <c r="X53" i="11"/>
  <c r="X52" i="11" s="1"/>
  <c r="W53" i="11"/>
  <c r="W52" i="11" s="1"/>
  <c r="V53" i="11"/>
  <c r="V52" i="11" s="1"/>
  <c r="U53" i="11"/>
  <c r="U52" i="11" s="1"/>
  <c r="T53" i="11"/>
  <c r="T52" i="11" s="1"/>
  <c r="S53" i="11"/>
  <c r="S52" i="11" s="1"/>
  <c r="R53" i="11"/>
  <c r="R52" i="11" s="1"/>
  <c r="Q53" i="11"/>
  <c r="Q52" i="11" s="1"/>
  <c r="P53" i="11"/>
  <c r="P52" i="11" s="1"/>
  <c r="O53" i="11"/>
  <c r="O52" i="11" s="1"/>
  <c r="N53" i="11"/>
  <c r="N52" i="11" s="1"/>
  <c r="M53" i="11"/>
  <c r="M52" i="11" s="1"/>
  <c r="L53" i="11"/>
  <c r="L52" i="11" s="1"/>
  <c r="K53" i="11"/>
  <c r="K52" i="11" s="1"/>
  <c r="J53" i="11"/>
  <c r="J52" i="11" s="1"/>
  <c r="I53" i="11"/>
  <c r="I52" i="11" s="1"/>
  <c r="H53" i="11"/>
  <c r="H52" i="11" s="1"/>
  <c r="G53" i="11"/>
  <c r="A53" i="11"/>
  <c r="A52" i="11" s="1"/>
  <c r="AI46" i="11"/>
  <c r="AI45" i="11" s="1"/>
  <c r="AD46" i="11"/>
  <c r="AD45" i="11" s="1"/>
  <c r="AC46" i="11"/>
  <c r="AC45" i="11" s="1"/>
  <c r="AB46" i="11"/>
  <c r="AB45" i="11" s="1"/>
  <c r="AA46" i="11"/>
  <c r="AA45" i="11" s="1"/>
  <c r="Z46" i="11"/>
  <c r="Z45" i="11" s="1"/>
  <c r="Y46" i="11"/>
  <c r="Y45" i="11" s="1"/>
  <c r="A46" i="11"/>
  <c r="A45" i="11" s="1"/>
  <c r="BB38" i="11"/>
  <c r="BB37" i="11" s="1"/>
  <c r="BA38" i="11"/>
  <c r="BA37" i="11" s="1"/>
  <c r="AZ38" i="11"/>
  <c r="AZ37" i="11" s="1"/>
  <c r="AY38" i="11"/>
  <c r="AY37" i="11" s="1"/>
  <c r="AX38" i="11"/>
  <c r="AX37" i="11" s="1"/>
  <c r="AW38" i="11"/>
  <c r="AW37" i="11" s="1"/>
  <c r="AV38" i="11"/>
  <c r="AV37" i="11" s="1"/>
  <c r="AU38" i="11"/>
  <c r="AU37" i="11" s="1"/>
  <c r="AT38" i="11"/>
  <c r="AT37" i="11" s="1"/>
  <c r="AS38" i="11"/>
  <c r="AS37" i="11" s="1"/>
  <c r="AR38" i="11"/>
  <c r="AR37" i="11" s="1"/>
  <c r="AQ38" i="11"/>
  <c r="AQ37" i="11" s="1"/>
  <c r="AP38" i="11"/>
  <c r="AP37" i="11" s="1"/>
  <c r="AO38" i="11"/>
  <c r="AO37" i="11" s="1"/>
  <c r="AN38" i="11"/>
  <c r="AN37" i="11" s="1"/>
  <c r="AM38" i="11"/>
  <c r="AM37" i="11" s="1"/>
  <c r="AL38" i="11"/>
  <c r="AL37" i="11" s="1"/>
  <c r="AK38" i="11"/>
  <c r="AK37" i="11" s="1"/>
  <c r="AJ38" i="11"/>
  <c r="AJ37" i="11" s="1"/>
  <c r="AI38" i="11"/>
  <c r="AI37" i="11" s="1"/>
  <c r="AH38" i="11"/>
  <c r="AH37" i="11" s="1"/>
  <c r="AG38" i="11"/>
  <c r="AG37" i="11" s="1"/>
  <c r="AF38" i="11"/>
  <c r="AF37" i="11" s="1"/>
  <c r="AE38" i="11"/>
  <c r="AE37" i="11" s="1"/>
  <c r="AD38" i="11"/>
  <c r="AD37" i="11" s="1"/>
  <c r="AC38" i="11"/>
  <c r="AC37" i="11" s="1"/>
  <c r="AB38" i="11"/>
  <c r="AB37" i="11" s="1"/>
  <c r="AA38" i="11"/>
  <c r="AA37" i="11" s="1"/>
  <c r="Z38" i="11"/>
  <c r="Z37" i="11" s="1"/>
  <c r="Y38" i="11"/>
  <c r="Y37" i="11" s="1"/>
  <c r="X38" i="11"/>
  <c r="X37" i="11" s="1"/>
  <c r="W38" i="11"/>
  <c r="W37" i="11" s="1"/>
  <c r="V38" i="11"/>
  <c r="V37" i="11" s="1"/>
  <c r="U38" i="11"/>
  <c r="U37" i="11" s="1"/>
  <c r="T38" i="11"/>
  <c r="T37" i="11" s="1"/>
  <c r="T60" i="11" s="1"/>
  <c r="S38" i="11"/>
  <c r="S37" i="11" s="1"/>
  <c r="R38" i="11"/>
  <c r="R37" i="11" s="1"/>
  <c r="Q38" i="11"/>
  <c r="Q37" i="11" s="1"/>
  <c r="P38" i="11"/>
  <c r="P37" i="11" s="1"/>
  <c r="O38" i="11"/>
  <c r="O37" i="11" s="1"/>
  <c r="N38" i="11"/>
  <c r="N37" i="11" s="1"/>
  <c r="M38" i="11"/>
  <c r="M37" i="11" s="1"/>
  <c r="L38" i="11"/>
  <c r="L37" i="11" s="1"/>
  <c r="L60" i="11" s="1"/>
  <c r="K38" i="11"/>
  <c r="K37" i="11" s="1"/>
  <c r="J38" i="11"/>
  <c r="J37" i="11" s="1"/>
  <c r="I38" i="11"/>
  <c r="I37" i="11" s="1"/>
  <c r="H38" i="11"/>
  <c r="H37" i="11" s="1"/>
  <c r="G38" i="11"/>
  <c r="G37" i="11" s="1"/>
  <c r="G60" i="11" s="1"/>
  <c r="A38" i="11"/>
  <c r="A37" i="11" s="1"/>
  <c r="BB12" i="11"/>
  <c r="BB11" i="11" s="1"/>
  <c r="BA12" i="11"/>
  <c r="BA11" i="11" s="1"/>
  <c r="AZ12" i="11"/>
  <c r="AZ11" i="11" s="1"/>
  <c r="AY12" i="11"/>
  <c r="AY11" i="11" s="1"/>
  <c r="AX12" i="11"/>
  <c r="AX11" i="11" s="1"/>
  <c r="AW12" i="11"/>
  <c r="AW11" i="11" s="1"/>
  <c r="AV12" i="11"/>
  <c r="AV11" i="11" s="1"/>
  <c r="AU12" i="11"/>
  <c r="AU11" i="11" s="1"/>
  <c r="AT12" i="11"/>
  <c r="AT11" i="11" s="1"/>
  <c r="AS12" i="11"/>
  <c r="AS11" i="11" s="1"/>
  <c r="AR12" i="11"/>
  <c r="AR11" i="11" s="1"/>
  <c r="AQ12" i="11"/>
  <c r="AQ11" i="11" s="1"/>
  <c r="AP12" i="11"/>
  <c r="AP11" i="11" s="1"/>
  <c r="AO12" i="11"/>
  <c r="AO11" i="11" s="1"/>
  <c r="AN12" i="11"/>
  <c r="AN11" i="11" s="1"/>
  <c r="AM12" i="11"/>
  <c r="AM11" i="11" s="1"/>
  <c r="AL12" i="11"/>
  <c r="AL11" i="11" s="1"/>
  <c r="AK12" i="11"/>
  <c r="AK11" i="11" s="1"/>
  <c r="AJ12" i="11"/>
  <c r="AJ11" i="11" s="1"/>
  <c r="AI12" i="11"/>
  <c r="AI11" i="11" s="1"/>
  <c r="AH12" i="11"/>
  <c r="AH11" i="11" s="1"/>
  <c r="AG12" i="11"/>
  <c r="AG11" i="11" s="1"/>
  <c r="AF12" i="11"/>
  <c r="AF11" i="11" s="1"/>
  <c r="AE12" i="11"/>
  <c r="AE11" i="11" s="1"/>
  <c r="AD12" i="11"/>
  <c r="AD11" i="11" s="1"/>
  <c r="AC12" i="11"/>
  <c r="AC11" i="11" s="1"/>
  <c r="AB12" i="11"/>
  <c r="AB11" i="11" s="1"/>
  <c r="AA12" i="11"/>
  <c r="AA11" i="11" s="1"/>
  <c r="Y12" i="11"/>
  <c r="Y11" i="11" s="1"/>
  <c r="X12" i="11"/>
  <c r="X11" i="11" s="1"/>
  <c r="W12" i="11"/>
  <c r="W11" i="11" s="1"/>
  <c r="V12" i="11"/>
  <c r="V11" i="11" s="1"/>
  <c r="U12" i="11"/>
  <c r="U11" i="11" s="1"/>
  <c r="U60" i="11" s="1"/>
  <c r="S12" i="11"/>
  <c r="S11" i="11" s="1"/>
  <c r="R12" i="11"/>
  <c r="R11" i="11" s="1"/>
  <c r="Q12" i="11"/>
  <c r="Q11" i="11" s="1"/>
  <c r="P12" i="11"/>
  <c r="P11" i="11" s="1"/>
  <c r="N12" i="11"/>
  <c r="N11" i="11" s="1"/>
  <c r="M12" i="11"/>
  <c r="M11" i="11" s="1"/>
  <c r="J12" i="11"/>
  <c r="J11" i="11" s="1"/>
  <c r="I12" i="11"/>
  <c r="I11" i="11" s="1"/>
  <c r="I60" i="11" s="1"/>
  <c r="H12" i="11"/>
  <c r="H11" i="11" s="1"/>
  <c r="A12" i="11"/>
  <c r="A11" i="11" s="1"/>
  <c r="BB62" i="10"/>
  <c r="BB61" i="10" s="1"/>
  <c r="BA62" i="10"/>
  <c r="BA61" i="10" s="1"/>
  <c r="AZ62" i="10"/>
  <c r="AZ61" i="10" s="1"/>
  <c r="AY62" i="10"/>
  <c r="AY61" i="10" s="1"/>
  <c r="AX62" i="10"/>
  <c r="AX61" i="10" s="1"/>
  <c r="AW62" i="10"/>
  <c r="AW61" i="10" s="1"/>
  <c r="AV62" i="10"/>
  <c r="AV61" i="10" s="1"/>
  <c r="AU62" i="10"/>
  <c r="AU61" i="10" s="1"/>
  <c r="AT62" i="10"/>
  <c r="AT61" i="10" s="1"/>
  <c r="AS62" i="10"/>
  <c r="AS61" i="10" s="1"/>
  <c r="AR62" i="10"/>
  <c r="AR61" i="10" s="1"/>
  <c r="AQ62" i="10"/>
  <c r="AQ61" i="10" s="1"/>
  <c r="AP62" i="10"/>
  <c r="AP61" i="10" s="1"/>
  <c r="AO62" i="10"/>
  <c r="AO61" i="10" s="1"/>
  <c r="AN62" i="10"/>
  <c r="AN61" i="10" s="1"/>
  <c r="AM62" i="10"/>
  <c r="AM61" i="10" s="1"/>
  <c r="AL62" i="10"/>
  <c r="AL61" i="10" s="1"/>
  <c r="AK62" i="10"/>
  <c r="AK61" i="10" s="1"/>
  <c r="AJ62" i="10"/>
  <c r="AJ61" i="10" s="1"/>
  <c r="AI62" i="10"/>
  <c r="AI61" i="10" s="1"/>
  <c r="AH62" i="10"/>
  <c r="AH61" i="10" s="1"/>
  <c r="AG62" i="10"/>
  <c r="AG61" i="10" s="1"/>
  <c r="AF62" i="10"/>
  <c r="AF61" i="10" s="1"/>
  <c r="AE62" i="10"/>
  <c r="AE61" i="10" s="1"/>
  <c r="AD62" i="10"/>
  <c r="AD61" i="10" s="1"/>
  <c r="AC62" i="10"/>
  <c r="AC61" i="10" s="1"/>
  <c r="AB62" i="10"/>
  <c r="AB61" i="10" s="1"/>
  <c r="AA62" i="10"/>
  <c r="AA61" i="10" s="1"/>
  <c r="Z62" i="10"/>
  <c r="Z61" i="10" s="1"/>
  <c r="Y62" i="10"/>
  <c r="Y61" i="10" s="1"/>
  <c r="X62" i="10"/>
  <c r="X61" i="10" s="1"/>
  <c r="W62" i="10"/>
  <c r="W61" i="10" s="1"/>
  <c r="V62" i="10"/>
  <c r="V61" i="10" s="1"/>
  <c r="U62" i="10"/>
  <c r="T62" i="10"/>
  <c r="S62" i="10"/>
  <c r="R62" i="10"/>
  <c r="Q62" i="10"/>
  <c r="P62" i="10"/>
  <c r="O62" i="10"/>
  <c r="N62" i="10"/>
  <c r="M62" i="10"/>
  <c r="L62" i="10"/>
  <c r="K62" i="10"/>
  <c r="J62" i="10"/>
  <c r="I62" i="10"/>
  <c r="H62" i="10"/>
  <c r="G62" i="10"/>
  <c r="A62" i="10"/>
  <c r="A61" i="10" s="1"/>
  <c r="BB52" i="10"/>
  <c r="BB51" i="10" s="1"/>
  <c r="BA52" i="10"/>
  <c r="BA51" i="10" s="1"/>
  <c r="AZ52" i="10"/>
  <c r="AZ51" i="10" s="1"/>
  <c r="AY52" i="10"/>
  <c r="AY51" i="10" s="1"/>
  <c r="AX52" i="10"/>
  <c r="AX51" i="10" s="1"/>
  <c r="AW52" i="10"/>
  <c r="AW51" i="10" s="1"/>
  <c r="AV52" i="10"/>
  <c r="AV51" i="10" s="1"/>
  <c r="AU52" i="10"/>
  <c r="AU51" i="10" s="1"/>
  <c r="AT52" i="10"/>
  <c r="AT51" i="10" s="1"/>
  <c r="AS52" i="10"/>
  <c r="AS51" i="10" s="1"/>
  <c r="AR52" i="10"/>
  <c r="AR51" i="10" s="1"/>
  <c r="AQ52" i="10"/>
  <c r="AQ51" i="10" s="1"/>
  <c r="AP52" i="10"/>
  <c r="AP51" i="10" s="1"/>
  <c r="AO52" i="10"/>
  <c r="AO51" i="10" s="1"/>
  <c r="AN52" i="10"/>
  <c r="AN51" i="10" s="1"/>
  <c r="AM52" i="10"/>
  <c r="AM51" i="10" s="1"/>
  <c r="AL52" i="10"/>
  <c r="AL51" i="10" s="1"/>
  <c r="AK52" i="10"/>
  <c r="AK51" i="10" s="1"/>
  <c r="AJ52" i="10"/>
  <c r="AJ51" i="10" s="1"/>
  <c r="AI52" i="10"/>
  <c r="AI51" i="10" s="1"/>
  <c r="AH52" i="10"/>
  <c r="AH51" i="10" s="1"/>
  <c r="AG52" i="10"/>
  <c r="AG51" i="10" s="1"/>
  <c r="AF52" i="10"/>
  <c r="AF51" i="10" s="1"/>
  <c r="AE52" i="10"/>
  <c r="AE51" i="10" s="1"/>
  <c r="AD52" i="10"/>
  <c r="AD51" i="10" s="1"/>
  <c r="AC52" i="10"/>
  <c r="AC51" i="10" s="1"/>
  <c r="AB52" i="10"/>
  <c r="AB51" i="10" s="1"/>
  <c r="AA52" i="10"/>
  <c r="AA51" i="10" s="1"/>
  <c r="Z52" i="10"/>
  <c r="Z51" i="10" s="1"/>
  <c r="Y52" i="10"/>
  <c r="Y51" i="10" s="1"/>
  <c r="X52" i="10"/>
  <c r="X51" i="10" s="1"/>
  <c r="W52" i="10"/>
  <c r="W51" i="10" s="1"/>
  <c r="V52" i="10"/>
  <c r="V51" i="10" s="1"/>
  <c r="U52" i="10"/>
  <c r="U51" i="10" s="1"/>
  <c r="T52" i="10"/>
  <c r="S52" i="10"/>
  <c r="R52" i="10"/>
  <c r="Q52" i="10"/>
  <c r="P52" i="10"/>
  <c r="O52" i="10"/>
  <c r="N52" i="10"/>
  <c r="M52" i="10"/>
  <c r="L52" i="10"/>
  <c r="K52" i="10"/>
  <c r="J52" i="10"/>
  <c r="I52" i="10"/>
  <c r="H52" i="10"/>
  <c r="G52" i="10"/>
  <c r="A52" i="10"/>
  <c r="A51" i="10" s="1"/>
  <c r="BB38" i="10"/>
  <c r="BB37" i="10" s="1"/>
  <c r="BA38" i="10"/>
  <c r="BA37" i="10" s="1"/>
  <c r="AZ38" i="10"/>
  <c r="AZ37" i="10" s="1"/>
  <c r="AY38" i="10"/>
  <c r="AY37" i="10" s="1"/>
  <c r="AX38" i="10"/>
  <c r="AX37" i="10" s="1"/>
  <c r="AW38" i="10"/>
  <c r="AW37" i="10" s="1"/>
  <c r="AV38" i="10"/>
  <c r="AV37" i="10" s="1"/>
  <c r="AU38" i="10"/>
  <c r="AU37" i="10" s="1"/>
  <c r="AT38" i="10"/>
  <c r="AT37" i="10" s="1"/>
  <c r="AS38" i="10"/>
  <c r="AS37" i="10" s="1"/>
  <c r="AR38" i="10"/>
  <c r="AR37" i="10" s="1"/>
  <c r="AQ38" i="10"/>
  <c r="AQ37" i="10" s="1"/>
  <c r="AP38" i="10"/>
  <c r="AP37" i="10" s="1"/>
  <c r="AO38" i="10"/>
  <c r="AO37" i="10" s="1"/>
  <c r="AN38" i="10"/>
  <c r="AN37" i="10" s="1"/>
  <c r="AM38" i="10"/>
  <c r="AM37" i="10" s="1"/>
  <c r="AL38" i="10"/>
  <c r="AL37" i="10" s="1"/>
  <c r="AK38" i="10"/>
  <c r="AK37" i="10" s="1"/>
  <c r="AJ38" i="10"/>
  <c r="AJ37" i="10" s="1"/>
  <c r="AI38" i="10"/>
  <c r="AI37" i="10" s="1"/>
  <c r="AH38" i="10"/>
  <c r="AH37" i="10" s="1"/>
  <c r="AG38" i="10"/>
  <c r="AG37" i="10" s="1"/>
  <c r="AF38" i="10"/>
  <c r="AF37" i="10" s="1"/>
  <c r="AE38" i="10"/>
  <c r="AE37" i="10" s="1"/>
  <c r="AD38" i="10"/>
  <c r="AD37" i="10" s="1"/>
  <c r="AC38" i="10"/>
  <c r="AC37" i="10" s="1"/>
  <c r="AB38" i="10"/>
  <c r="AB37" i="10" s="1"/>
  <c r="AA38" i="10"/>
  <c r="AA37" i="10" s="1"/>
  <c r="Z38" i="10"/>
  <c r="Z37" i="10" s="1"/>
  <c r="Y38" i="10"/>
  <c r="Y37" i="10" s="1"/>
  <c r="X38" i="10"/>
  <c r="X37" i="10" s="1"/>
  <c r="W38" i="10"/>
  <c r="W37" i="10" s="1"/>
  <c r="V38" i="10"/>
  <c r="V37" i="10" s="1"/>
  <c r="U38" i="10"/>
  <c r="U37" i="10" s="1"/>
  <c r="T38" i="10"/>
  <c r="T37" i="10" s="1"/>
  <c r="S38" i="10"/>
  <c r="S37" i="10" s="1"/>
  <c r="R38" i="10"/>
  <c r="R37" i="10" s="1"/>
  <c r="Q38" i="10"/>
  <c r="Q37" i="10" s="1"/>
  <c r="P38" i="10"/>
  <c r="P37" i="10" s="1"/>
  <c r="O38" i="10"/>
  <c r="O37" i="10" s="1"/>
  <c r="N38" i="10"/>
  <c r="N37" i="10" s="1"/>
  <c r="M38" i="10"/>
  <c r="M37" i="10" s="1"/>
  <c r="L38" i="10"/>
  <c r="L37" i="10" s="1"/>
  <c r="K38" i="10"/>
  <c r="K37" i="10" s="1"/>
  <c r="J38" i="10"/>
  <c r="J37" i="10" s="1"/>
  <c r="I38" i="10"/>
  <c r="I37" i="10" s="1"/>
  <c r="H38" i="10"/>
  <c r="H37" i="10" s="1"/>
  <c r="G38" i="10"/>
  <c r="G37" i="10" s="1"/>
  <c r="A38" i="10"/>
  <c r="A37" i="10" s="1"/>
  <c r="BB12" i="10"/>
  <c r="BB11" i="10" s="1"/>
  <c r="BA12" i="10"/>
  <c r="BA11" i="10" s="1"/>
  <c r="AZ12" i="10"/>
  <c r="AZ11" i="10" s="1"/>
  <c r="AY12" i="10"/>
  <c r="AY11" i="10" s="1"/>
  <c r="AX12" i="10"/>
  <c r="AX11" i="10" s="1"/>
  <c r="AW12" i="10"/>
  <c r="AW11" i="10" s="1"/>
  <c r="AV12" i="10"/>
  <c r="AV11" i="10" s="1"/>
  <c r="AU12" i="10"/>
  <c r="AU11" i="10" s="1"/>
  <c r="AT12" i="10"/>
  <c r="AT11" i="10" s="1"/>
  <c r="AS12" i="10"/>
  <c r="AS11" i="10" s="1"/>
  <c r="AR12" i="10"/>
  <c r="AR11" i="10" s="1"/>
  <c r="AQ12" i="10"/>
  <c r="AQ11" i="10" s="1"/>
  <c r="AP12" i="10"/>
  <c r="AP11" i="10" s="1"/>
  <c r="AO12" i="10"/>
  <c r="AO11" i="10" s="1"/>
  <c r="AN12" i="10"/>
  <c r="AN11" i="10" s="1"/>
  <c r="AM12" i="10"/>
  <c r="AM11" i="10" s="1"/>
  <c r="AL12" i="10"/>
  <c r="AL11" i="10" s="1"/>
  <c r="AK12" i="10"/>
  <c r="AK11" i="10" s="1"/>
  <c r="AJ12" i="10"/>
  <c r="AJ11" i="10" s="1"/>
  <c r="AI12" i="10"/>
  <c r="AI11" i="10" s="1"/>
  <c r="AH12" i="10"/>
  <c r="AH11" i="10" s="1"/>
  <c r="AG12" i="10"/>
  <c r="AG11" i="10" s="1"/>
  <c r="AF12" i="10"/>
  <c r="AF11" i="10" s="1"/>
  <c r="AE12" i="10"/>
  <c r="AE11" i="10" s="1"/>
  <c r="AD12" i="10"/>
  <c r="AD11" i="10" s="1"/>
  <c r="AC12" i="10"/>
  <c r="AC11" i="10" s="1"/>
  <c r="AA12" i="10"/>
  <c r="AA11" i="10" s="1"/>
  <c r="Z12" i="10"/>
  <c r="Z11" i="10" s="1"/>
  <c r="Y12" i="10"/>
  <c r="Y11" i="10" s="1"/>
  <c r="X12" i="10"/>
  <c r="X11" i="10" s="1"/>
  <c r="W12" i="10"/>
  <c r="W11" i="10" s="1"/>
  <c r="V12" i="10"/>
  <c r="V11" i="10" s="1"/>
  <c r="U12" i="10"/>
  <c r="U11" i="10" s="1"/>
  <c r="T12" i="10"/>
  <c r="T11" i="10" s="1"/>
  <c r="T74" i="10" s="1"/>
  <c r="S12" i="10"/>
  <c r="S11" i="10" s="1"/>
  <c r="R12" i="10"/>
  <c r="R11" i="10" s="1"/>
  <c r="Q12" i="10"/>
  <c r="Q11" i="10" s="1"/>
  <c r="Q74" i="10" s="1"/>
  <c r="P12" i="10"/>
  <c r="P11" i="10" s="1"/>
  <c r="P74" i="10" s="1"/>
  <c r="O12" i="10"/>
  <c r="O11" i="10" s="1"/>
  <c r="N12" i="10"/>
  <c r="N11" i="10" s="1"/>
  <c r="M12" i="10"/>
  <c r="M11" i="10" s="1"/>
  <c r="L12" i="10"/>
  <c r="L11" i="10" s="1"/>
  <c r="L74" i="10" s="1"/>
  <c r="K12" i="10"/>
  <c r="K11" i="10" s="1"/>
  <c r="J12" i="10"/>
  <c r="J11" i="10" s="1"/>
  <c r="I12" i="10"/>
  <c r="I11" i="10" s="1"/>
  <c r="H12" i="10"/>
  <c r="H11" i="10" s="1"/>
  <c r="H74" i="10" s="1"/>
  <c r="G12" i="10"/>
  <c r="G11" i="10" s="1"/>
  <c r="A12" i="10"/>
  <c r="A11" i="10" s="1"/>
  <c r="J60" i="11" l="1"/>
  <c r="K60" i="11"/>
  <c r="O60" i="11"/>
  <c r="H60" i="11"/>
  <c r="H26" i="13"/>
  <c r="L26" i="13"/>
  <c r="P26" i="13"/>
  <c r="T26" i="13"/>
  <c r="X26" i="13"/>
  <c r="AB26" i="13"/>
  <c r="AF26" i="13"/>
  <c r="AJ26" i="13"/>
  <c r="AN26" i="13"/>
  <c r="AR26" i="13"/>
  <c r="AV26" i="13"/>
  <c r="AZ26" i="13"/>
  <c r="A26" i="13"/>
  <c r="N26" i="13"/>
  <c r="R26" i="13"/>
  <c r="V26" i="13"/>
  <c r="Z26" i="13"/>
  <c r="AD26" i="13"/>
  <c r="AH26" i="13"/>
  <c r="AL26" i="13"/>
  <c r="AP26" i="13"/>
  <c r="AT26" i="13"/>
  <c r="AX26" i="13"/>
  <c r="BB26" i="13"/>
  <c r="J26" i="13"/>
  <c r="G26" i="13"/>
  <c r="K26" i="13"/>
  <c r="O26" i="13"/>
  <c r="S26" i="13"/>
  <c r="W26" i="13"/>
  <c r="AA26" i="13"/>
  <c r="AE26" i="13"/>
  <c r="AI26" i="13"/>
  <c r="AM26" i="13"/>
  <c r="AQ26" i="13"/>
  <c r="AU26" i="13"/>
  <c r="AY26" i="13"/>
  <c r="AY30" i="12"/>
  <c r="AS30" i="12"/>
  <c r="AC30" i="12"/>
  <c r="M30" i="12"/>
  <c r="AE74" i="10"/>
  <c r="AW30" i="12"/>
  <c r="AK30" i="12"/>
  <c r="BA30" i="12"/>
  <c r="AO30" i="12"/>
  <c r="U30" i="12"/>
  <c r="I30" i="12"/>
  <c r="G30" i="12"/>
  <c r="AU30" i="12"/>
  <c r="AQ30" i="12"/>
  <c r="AM30" i="12"/>
  <c r="AI30" i="12"/>
  <c r="AE30" i="12"/>
  <c r="AA30" i="12"/>
  <c r="W30" i="12"/>
  <c r="S30" i="12"/>
  <c r="O30" i="12"/>
  <c r="K30" i="12"/>
  <c r="AG30" i="12"/>
  <c r="Y30" i="12"/>
  <c r="Q30" i="12"/>
  <c r="BB30" i="12"/>
  <c r="AX30" i="12"/>
  <c r="AT30" i="12"/>
  <c r="AP30" i="12"/>
  <c r="AL30" i="12"/>
  <c r="AH30" i="12"/>
  <c r="AD30" i="12"/>
  <c r="Z30" i="12"/>
  <c r="V30" i="12"/>
  <c r="R30" i="12"/>
  <c r="N30" i="12"/>
  <c r="V60" i="11"/>
  <c r="AA60" i="11"/>
  <c r="AQ60" i="11"/>
  <c r="AU60" i="11"/>
  <c r="AY60" i="11"/>
  <c r="P60" i="11"/>
  <c r="AZ30" i="12"/>
  <c r="AV30" i="12"/>
  <c r="AR30" i="12"/>
  <c r="AN30" i="12"/>
  <c r="AJ30" i="12"/>
  <c r="AF30" i="12"/>
  <c r="AB30" i="12"/>
  <c r="X30" i="12"/>
  <c r="T30" i="12"/>
  <c r="P30" i="12"/>
  <c r="L30" i="12"/>
  <c r="H30" i="12"/>
  <c r="J30" i="12"/>
  <c r="I26" i="13"/>
  <c r="M26" i="13"/>
  <c r="Q26" i="13"/>
  <c r="U26" i="13"/>
  <c r="Y26" i="13"/>
  <c r="AC26" i="13"/>
  <c r="AG26" i="13"/>
  <c r="AK26" i="13"/>
  <c r="AO26" i="13"/>
  <c r="AS26" i="13"/>
  <c r="AW26" i="13"/>
  <c r="BA26" i="13"/>
  <c r="A17" i="16"/>
  <c r="A11" i="16" s="1"/>
  <c r="AM60" i="11"/>
  <c r="X60" i="11"/>
  <c r="AS60" i="11"/>
  <c r="AW60" i="11"/>
  <c r="BA60" i="11"/>
  <c r="AI60" i="11"/>
  <c r="AG60" i="11"/>
  <c r="AO60" i="11"/>
  <c r="AE60" i="11"/>
  <c r="N60" i="11"/>
  <c r="S60" i="11"/>
  <c r="AC60" i="11"/>
  <c r="AK60" i="11"/>
  <c r="Y60" i="11"/>
  <c r="AD60" i="11"/>
  <c r="AH60" i="11"/>
  <c r="AL60" i="11"/>
  <c r="AP60" i="11"/>
  <c r="AT60" i="11"/>
  <c r="AX60" i="11"/>
  <c r="BB60" i="11"/>
  <c r="Q60" i="11"/>
  <c r="Z60" i="11"/>
  <c r="M60" i="11"/>
  <c r="R60" i="11"/>
  <c r="W60" i="11"/>
  <c r="AB60" i="11"/>
  <c r="AF60" i="11"/>
  <c r="AJ60" i="11"/>
  <c r="AN60" i="11"/>
  <c r="AR60" i="11"/>
  <c r="AV60" i="11"/>
  <c r="AZ60" i="11"/>
  <c r="A60" i="11"/>
  <c r="AF74" i="10"/>
  <c r="AR74" i="10"/>
  <c r="AB74" i="10"/>
  <c r="AN74" i="10"/>
  <c r="AV74" i="10"/>
  <c r="X74" i="10"/>
  <c r="AZ74" i="10"/>
  <c r="AJ74" i="10"/>
  <c r="AM74" i="10"/>
  <c r="J74" i="10"/>
  <c r="R74" i="10"/>
  <c r="V74" i="10"/>
  <c r="Z74" i="10"/>
  <c r="AD74" i="10"/>
  <c r="AH74" i="10"/>
  <c r="AL74" i="10"/>
  <c r="AP74" i="10"/>
  <c r="AT74" i="10"/>
  <c r="AX74" i="10"/>
  <c r="BB74" i="10"/>
  <c r="AY74" i="10"/>
  <c r="K74" i="10"/>
  <c r="O74" i="10"/>
  <c r="S74" i="10"/>
  <c r="W74" i="10"/>
  <c r="N74" i="10"/>
  <c r="AC74" i="10"/>
  <c r="AG74" i="10"/>
  <c r="AK74" i="10"/>
  <c r="AO74" i="10"/>
  <c r="AS74" i="10"/>
  <c r="AW74" i="10"/>
  <c r="BA74" i="10"/>
  <c r="M74" i="10"/>
  <c r="Y74" i="10"/>
  <c r="AU74" i="10"/>
  <c r="AI74" i="10"/>
  <c r="G74" i="10"/>
  <c r="AA74" i="10"/>
  <c r="I74" i="10"/>
  <c r="U74" i="10"/>
  <c r="AQ74" i="10"/>
  <c r="Q37" i="2"/>
  <c r="A74" i="10" l="1"/>
  <c r="AJ117" i="2"/>
  <c r="AA117" i="2"/>
  <c r="AB117" i="2"/>
  <c r="AC117" i="2"/>
  <c r="AD117" i="2"/>
  <c r="AE117" i="2"/>
  <c r="V129" i="2"/>
  <c r="I149" i="2" l="1"/>
  <c r="J149" i="2"/>
  <c r="K149" i="2"/>
  <c r="L149" i="2"/>
  <c r="M149" i="2"/>
  <c r="N149" i="2"/>
  <c r="O149" i="2"/>
  <c r="P149" i="2"/>
  <c r="Q149" i="2"/>
  <c r="R149" i="2"/>
  <c r="S149" i="2"/>
  <c r="T149" i="2"/>
  <c r="U149" i="2"/>
  <c r="V149" i="2"/>
  <c r="W149" i="2"/>
  <c r="X149" i="2"/>
  <c r="Y149" i="2"/>
  <c r="Z149" i="2"/>
  <c r="AA149" i="2"/>
  <c r="AB149" i="2"/>
  <c r="AC149" i="2"/>
  <c r="AD149" i="2"/>
  <c r="AE149" i="2"/>
  <c r="AF149" i="2"/>
  <c r="AG149" i="2"/>
  <c r="AH149" i="2"/>
  <c r="AI149" i="2"/>
  <c r="AJ149" i="2"/>
  <c r="AK149" i="2"/>
  <c r="AL149" i="2"/>
  <c r="AM149" i="2"/>
  <c r="AN149" i="2"/>
  <c r="AO149" i="2"/>
  <c r="AP149" i="2"/>
  <c r="AQ149" i="2"/>
  <c r="AR149" i="2"/>
  <c r="AS149" i="2"/>
  <c r="AT149" i="2"/>
  <c r="AU149" i="2"/>
  <c r="AV149" i="2"/>
  <c r="AW149" i="2"/>
  <c r="AX149" i="2"/>
  <c r="AY149" i="2"/>
  <c r="AZ149" i="2"/>
  <c r="BA149" i="2"/>
  <c r="BB149" i="2"/>
  <c r="BC149" i="2"/>
  <c r="H149" i="2"/>
  <c r="I147" i="2"/>
  <c r="J147" i="2"/>
  <c r="K147" i="2"/>
  <c r="L147" i="2"/>
  <c r="M147" i="2"/>
  <c r="N147" i="2"/>
  <c r="O147" i="2"/>
  <c r="P147" i="2"/>
  <c r="Q147" i="2"/>
  <c r="R147" i="2"/>
  <c r="S147" i="2"/>
  <c r="T147" i="2"/>
  <c r="U147" i="2"/>
  <c r="V147" i="2"/>
  <c r="W147" i="2"/>
  <c r="X147" i="2"/>
  <c r="Y147" i="2"/>
  <c r="Z147" i="2"/>
  <c r="AA147" i="2"/>
  <c r="AB147" i="2"/>
  <c r="AC147" i="2"/>
  <c r="AD147" i="2"/>
  <c r="AE147" i="2"/>
  <c r="AF147" i="2"/>
  <c r="AG147" i="2"/>
  <c r="AH147" i="2"/>
  <c r="AI147" i="2"/>
  <c r="AJ147" i="2"/>
  <c r="AK147" i="2"/>
  <c r="AL147" i="2"/>
  <c r="AM147" i="2"/>
  <c r="AN147" i="2"/>
  <c r="AO147" i="2"/>
  <c r="AP147" i="2"/>
  <c r="AQ147" i="2"/>
  <c r="AR147" i="2"/>
  <c r="AS147" i="2"/>
  <c r="AT147" i="2"/>
  <c r="AU147" i="2"/>
  <c r="AV147" i="2"/>
  <c r="AW147" i="2"/>
  <c r="AX147" i="2"/>
  <c r="AY147" i="2"/>
  <c r="AZ147" i="2"/>
  <c r="BA147" i="2"/>
  <c r="BB147" i="2"/>
  <c r="BC147" i="2"/>
  <c r="H147" i="2"/>
  <c r="I134" i="2"/>
  <c r="J134" i="2"/>
  <c r="K134" i="2"/>
  <c r="L134" i="2"/>
  <c r="M134" i="2"/>
  <c r="N134" i="2"/>
  <c r="O134" i="2"/>
  <c r="P134" i="2"/>
  <c r="Q134" i="2"/>
  <c r="R134" i="2"/>
  <c r="S134" i="2"/>
  <c r="T134" i="2"/>
  <c r="U134" i="2"/>
  <c r="V134" i="2"/>
  <c r="W134" i="2"/>
  <c r="X134" i="2"/>
  <c r="Y134" i="2"/>
  <c r="Z134" i="2"/>
  <c r="AA134" i="2"/>
  <c r="AB134" i="2"/>
  <c r="AC134" i="2"/>
  <c r="AD134" i="2"/>
  <c r="AE134" i="2"/>
  <c r="AF134" i="2"/>
  <c r="AG134" i="2"/>
  <c r="AG133" i="2" s="1"/>
  <c r="AH134" i="2"/>
  <c r="AI134" i="2"/>
  <c r="AI133" i="2" s="1"/>
  <c r="AJ134" i="2"/>
  <c r="AK134" i="2"/>
  <c r="AL134" i="2"/>
  <c r="AM134" i="2"/>
  <c r="AN134" i="2"/>
  <c r="AO134" i="2"/>
  <c r="AP134" i="2"/>
  <c r="AQ134" i="2"/>
  <c r="AR134" i="2"/>
  <c r="AS134" i="2"/>
  <c r="AT134" i="2"/>
  <c r="AU134" i="2"/>
  <c r="AV134" i="2"/>
  <c r="AW134" i="2"/>
  <c r="AX134" i="2"/>
  <c r="AY134" i="2"/>
  <c r="AZ134" i="2"/>
  <c r="BA134" i="2"/>
  <c r="BB134" i="2"/>
  <c r="BC134" i="2"/>
  <c r="H134" i="2"/>
  <c r="A147" i="2"/>
  <c r="A149" i="2"/>
  <c r="A134" i="2"/>
  <c r="AD133" i="2" l="1"/>
  <c r="AB133" i="2"/>
  <c r="AE12" i="2"/>
  <c r="R37" i="2"/>
  <c r="O37" i="2"/>
  <c r="N37" i="2"/>
  <c r="J37" i="2"/>
  <c r="T37" i="2"/>
  <c r="V37" i="2" l="1"/>
  <c r="Y12" i="2"/>
  <c r="W12" i="2"/>
  <c r="AC37" i="2"/>
  <c r="AB37" i="2"/>
  <c r="AD37" i="2"/>
  <c r="A37" i="2" l="1"/>
  <c r="BC83" i="2" l="1"/>
  <c r="BB83" i="2"/>
  <c r="BA83" i="2"/>
  <c r="AZ83" i="2"/>
  <c r="AY83" i="2"/>
  <c r="AX83"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J83" i="2"/>
  <c r="I83" i="2"/>
  <c r="H83" i="2"/>
  <c r="A83" i="2"/>
  <c r="I94" i="2"/>
  <c r="J94" i="2"/>
  <c r="K94" i="2"/>
  <c r="L94" i="2"/>
  <c r="M94" i="2"/>
  <c r="N94" i="2"/>
  <c r="O94" i="2"/>
  <c r="P94" i="2"/>
  <c r="Q94" i="2"/>
  <c r="R94" i="2"/>
  <c r="S94" i="2"/>
  <c r="T94" i="2"/>
  <c r="U94" i="2"/>
  <c r="V94" i="2"/>
  <c r="W94" i="2"/>
  <c r="X94" i="2"/>
  <c r="Y94" i="2"/>
  <c r="Z94" i="2"/>
  <c r="AA94" i="2"/>
  <c r="AB94" i="2"/>
  <c r="AC94" i="2"/>
  <c r="AD94" i="2"/>
  <c r="AE94" i="2"/>
  <c r="AF94" i="2"/>
  <c r="AG94" i="2"/>
  <c r="AH94" i="2"/>
  <c r="AI94" i="2"/>
  <c r="AJ94" i="2"/>
  <c r="AK94" i="2"/>
  <c r="AL94" i="2"/>
  <c r="AM94" i="2"/>
  <c r="AN94" i="2"/>
  <c r="AO94" i="2"/>
  <c r="AP94" i="2"/>
  <c r="AQ94" i="2"/>
  <c r="AR94" i="2"/>
  <c r="AS94" i="2"/>
  <c r="AT94" i="2"/>
  <c r="AU94" i="2"/>
  <c r="AV94" i="2"/>
  <c r="AW94" i="2"/>
  <c r="AX94" i="2"/>
  <c r="AY94" i="2"/>
  <c r="AZ94" i="2"/>
  <c r="BA94" i="2"/>
  <c r="BB94" i="2"/>
  <c r="BC94" i="2"/>
  <c r="H94" i="2"/>
  <c r="A94" i="2"/>
  <c r="H105" i="2"/>
  <c r="I105" i="2"/>
  <c r="J105" i="2"/>
  <c r="K105" i="2"/>
  <c r="L105" i="2"/>
  <c r="M105" i="2"/>
  <c r="N105" i="2"/>
  <c r="O105" i="2"/>
  <c r="P105" i="2"/>
  <c r="Q105" i="2"/>
  <c r="R105" i="2"/>
  <c r="S105" i="2"/>
  <c r="T105" i="2"/>
  <c r="U105" i="2"/>
  <c r="V105" i="2"/>
  <c r="W105" i="2"/>
  <c r="X105" i="2"/>
  <c r="Y105" i="2"/>
  <c r="AA105" i="2"/>
  <c r="AB105" i="2"/>
  <c r="AC105" i="2"/>
  <c r="AD105" i="2"/>
  <c r="AE105" i="2"/>
  <c r="AF105" i="2"/>
  <c r="AG105" i="2"/>
  <c r="AH105" i="2"/>
  <c r="AI105" i="2"/>
  <c r="AJ105" i="2"/>
  <c r="AK105" i="2"/>
  <c r="AL105" i="2"/>
  <c r="AM105" i="2"/>
  <c r="AN105" i="2"/>
  <c r="AO105" i="2"/>
  <c r="AP105" i="2"/>
  <c r="AQ105" i="2"/>
  <c r="AR105" i="2"/>
  <c r="AS105" i="2"/>
  <c r="AT105" i="2"/>
  <c r="AU105" i="2"/>
  <c r="AV105" i="2"/>
  <c r="AW105" i="2"/>
  <c r="Z105" i="2"/>
  <c r="A76" i="2"/>
  <c r="Z117" i="2"/>
  <c r="A117" i="2"/>
  <c r="I123" i="2" l="1"/>
  <c r="J123" i="2"/>
  <c r="K123" i="2"/>
  <c r="L123" i="2"/>
  <c r="M123" i="2"/>
  <c r="N123" i="2"/>
  <c r="O123" i="2"/>
  <c r="P123" i="2"/>
  <c r="Q123" i="2"/>
  <c r="R123" i="2"/>
  <c r="S123" i="2"/>
  <c r="T123" i="2"/>
  <c r="U123" i="2"/>
  <c r="V123" i="2"/>
  <c r="W123" i="2"/>
  <c r="X123" i="2"/>
  <c r="Y123" i="2"/>
  <c r="Z123" i="2"/>
  <c r="AA123" i="2"/>
  <c r="AB123" i="2"/>
  <c r="AC123" i="2"/>
  <c r="AD123" i="2"/>
  <c r="AE123" i="2"/>
  <c r="AF123" i="2"/>
  <c r="AG123" i="2"/>
  <c r="AH123" i="2"/>
  <c r="AI123" i="2"/>
  <c r="AJ123" i="2"/>
  <c r="AK123" i="2"/>
  <c r="AL123" i="2"/>
  <c r="AM123" i="2"/>
  <c r="AN123" i="2"/>
  <c r="AO123" i="2"/>
  <c r="AP123" i="2"/>
  <c r="AQ123" i="2"/>
  <c r="AR123" i="2"/>
  <c r="AS123" i="2"/>
  <c r="AT123" i="2"/>
  <c r="AU123" i="2"/>
  <c r="AV123" i="2"/>
  <c r="AW123" i="2"/>
  <c r="AX123" i="2"/>
  <c r="AY123" i="2"/>
  <c r="AZ123" i="2"/>
  <c r="BA123" i="2"/>
  <c r="BB123" i="2"/>
  <c r="BC123" i="2"/>
  <c r="H123" i="2"/>
  <c r="A129" i="2"/>
  <c r="I76" i="2" l="1"/>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H76" i="2"/>
  <c r="I140" i="2" l="1"/>
  <c r="J140" i="2"/>
  <c r="K140" i="2"/>
  <c r="L140" i="2"/>
  <c r="M140" i="2"/>
  <c r="N140" i="2"/>
  <c r="O140" i="2"/>
  <c r="P140" i="2"/>
  <c r="Q140" i="2"/>
  <c r="R140" i="2"/>
  <c r="R133" i="2" s="1"/>
  <c r="S140" i="2"/>
  <c r="T140" i="2"/>
  <c r="T133" i="2" s="1"/>
  <c r="U140" i="2"/>
  <c r="U133" i="2" s="1"/>
  <c r="V140" i="2"/>
  <c r="V133" i="2" s="1"/>
  <c r="W140" i="2"/>
  <c r="W133" i="2" s="1"/>
  <c r="X140" i="2"/>
  <c r="X133" i="2" s="1"/>
  <c r="Y140" i="2"/>
  <c r="Y133" i="2" s="1"/>
  <c r="Z140" i="2"/>
  <c r="Z133" i="2" s="1"/>
  <c r="AA140" i="2"/>
  <c r="AA133" i="2" s="1"/>
  <c r="AC140" i="2"/>
  <c r="AC133" i="2" s="1"/>
  <c r="AE140" i="2"/>
  <c r="AE133" i="2" s="1"/>
  <c r="AF140" i="2"/>
  <c r="AF133" i="2" s="1"/>
  <c r="AH140" i="2"/>
  <c r="AH133" i="2" s="1"/>
  <c r="AJ140" i="2"/>
  <c r="AJ133" i="2" s="1"/>
  <c r="AK140" i="2"/>
  <c r="AK133" i="2" s="1"/>
  <c r="AL140" i="2"/>
  <c r="AL133" i="2" s="1"/>
  <c r="AM140" i="2"/>
  <c r="AM133" i="2" s="1"/>
  <c r="AN140" i="2"/>
  <c r="AN133" i="2" s="1"/>
  <c r="AO140" i="2"/>
  <c r="AO133" i="2" s="1"/>
  <c r="AP140" i="2"/>
  <c r="AP133" i="2" s="1"/>
  <c r="AQ140" i="2"/>
  <c r="AQ133" i="2" s="1"/>
  <c r="AR140" i="2"/>
  <c r="AR133" i="2" s="1"/>
  <c r="AS140" i="2"/>
  <c r="AS133" i="2" s="1"/>
  <c r="AT140" i="2"/>
  <c r="AT133" i="2" s="1"/>
  <c r="AU140" i="2"/>
  <c r="AV140" i="2"/>
  <c r="AW140" i="2"/>
  <c r="AX140" i="2"/>
  <c r="AY140" i="2"/>
  <c r="AZ140" i="2"/>
  <c r="BA140" i="2"/>
  <c r="BB140" i="2"/>
  <c r="BC140" i="2"/>
  <c r="H140" i="2"/>
  <c r="I37" i="2" l="1"/>
  <c r="K37" i="2"/>
  <c r="S37" i="2"/>
  <c r="W37" i="2"/>
  <c r="X37" i="2"/>
  <c r="Y37" i="2"/>
  <c r="Z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A63" i="2"/>
  <c r="A62" i="2" s="1"/>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AS62" i="2" l="1"/>
  <c r="AC62" i="2"/>
  <c r="U62" i="2"/>
  <c r="I62" i="2"/>
  <c r="AV62" i="2"/>
  <c r="AR62" i="2"/>
  <c r="AN62" i="2"/>
  <c r="AJ62" i="2"/>
  <c r="AF62" i="2"/>
  <c r="AB62" i="2"/>
  <c r="X62" i="2"/>
  <c r="T62" i="2"/>
  <c r="P62" i="2"/>
  <c r="L62" i="2"/>
  <c r="H62" i="2"/>
  <c r="AO62" i="2"/>
  <c r="AK62" i="2"/>
  <c r="Y62" i="2"/>
  <c r="M62" i="2"/>
  <c r="AU62" i="2"/>
  <c r="AQ62" i="2"/>
  <c r="AM62" i="2"/>
  <c r="AI62" i="2"/>
  <c r="AE62" i="2"/>
  <c r="AA62" i="2"/>
  <c r="W62" i="2"/>
  <c r="S62" i="2"/>
  <c r="O62" i="2"/>
  <c r="K62" i="2"/>
  <c r="AW62" i="2"/>
  <c r="AG62" i="2"/>
  <c r="Q62" i="2"/>
  <c r="AT62" i="2"/>
  <c r="AP62" i="2"/>
  <c r="AL62" i="2"/>
  <c r="AH62" i="2"/>
  <c r="AD62" i="2"/>
  <c r="Z62" i="2"/>
  <c r="V62" i="2"/>
  <c r="R62" i="2"/>
  <c r="N62" i="2"/>
  <c r="J62" i="2"/>
  <c r="I133" i="2"/>
  <c r="J133" i="2"/>
  <c r="K133" i="2"/>
  <c r="L133" i="2"/>
  <c r="M133" i="2"/>
  <c r="N133" i="2"/>
  <c r="O133" i="2"/>
  <c r="P133" i="2"/>
  <c r="Q133" i="2"/>
  <c r="S133" i="2"/>
  <c r="AU133" i="2"/>
  <c r="AV133" i="2"/>
  <c r="AW133" i="2"/>
  <c r="AX133" i="2"/>
  <c r="AY133" i="2"/>
  <c r="AZ133" i="2"/>
  <c r="BA133" i="2"/>
  <c r="BB133" i="2"/>
  <c r="BC133" i="2"/>
  <c r="H133" i="2"/>
  <c r="I108" i="2"/>
  <c r="I107" i="2" s="1"/>
  <c r="J108" i="2"/>
  <c r="J107" i="2" s="1"/>
  <c r="K108" i="2"/>
  <c r="K107" i="2" s="1"/>
  <c r="L108" i="2"/>
  <c r="L107" i="2" s="1"/>
  <c r="M108" i="2"/>
  <c r="M107" i="2" s="1"/>
  <c r="N108" i="2"/>
  <c r="N107" i="2" s="1"/>
  <c r="O108" i="2"/>
  <c r="O107" i="2" s="1"/>
  <c r="P108" i="2"/>
  <c r="P107" i="2" s="1"/>
  <c r="Q108" i="2"/>
  <c r="Q107" i="2" s="1"/>
  <c r="R108" i="2"/>
  <c r="R107" i="2" s="1"/>
  <c r="S108" i="2"/>
  <c r="S107" i="2" s="1"/>
  <c r="T108" i="2"/>
  <c r="T107" i="2" s="1"/>
  <c r="U108" i="2"/>
  <c r="U107" i="2" s="1"/>
  <c r="V108" i="2"/>
  <c r="V107" i="2" s="1"/>
  <c r="W108" i="2"/>
  <c r="W107" i="2" s="1"/>
  <c r="X108" i="2"/>
  <c r="X107" i="2" s="1"/>
  <c r="Y108" i="2"/>
  <c r="Y107" i="2" s="1"/>
  <c r="Z108" i="2"/>
  <c r="Z107" i="2" s="1"/>
  <c r="AA108" i="2"/>
  <c r="AA107" i="2" s="1"/>
  <c r="AB108" i="2"/>
  <c r="AB107" i="2" s="1"/>
  <c r="AC108" i="2"/>
  <c r="AC107" i="2" s="1"/>
  <c r="AD108" i="2"/>
  <c r="AD107" i="2" s="1"/>
  <c r="AE108" i="2"/>
  <c r="AE107" i="2" s="1"/>
  <c r="AF108" i="2"/>
  <c r="AF107" i="2" s="1"/>
  <c r="AG108" i="2"/>
  <c r="AG107" i="2" s="1"/>
  <c r="AH108" i="2"/>
  <c r="AH107" i="2" s="1"/>
  <c r="AI108" i="2"/>
  <c r="AI107" i="2" s="1"/>
  <c r="AJ108" i="2"/>
  <c r="AJ107" i="2" s="1"/>
  <c r="AK108" i="2"/>
  <c r="AK107" i="2" s="1"/>
  <c r="AL108" i="2"/>
  <c r="AL107" i="2" s="1"/>
  <c r="AM108" i="2"/>
  <c r="AM107" i="2" s="1"/>
  <c r="AN108" i="2"/>
  <c r="AN107" i="2" s="1"/>
  <c r="AO108" i="2"/>
  <c r="AO107" i="2" s="1"/>
  <c r="AP108" i="2"/>
  <c r="AP107" i="2" s="1"/>
  <c r="AQ108" i="2"/>
  <c r="AQ107" i="2" s="1"/>
  <c r="AR108" i="2"/>
  <c r="AR107" i="2" s="1"/>
  <c r="AS108" i="2"/>
  <c r="AS107" i="2" s="1"/>
  <c r="AT108" i="2"/>
  <c r="AT107" i="2" s="1"/>
  <c r="AU108" i="2"/>
  <c r="AU107" i="2" s="1"/>
  <c r="AV108" i="2"/>
  <c r="AV107" i="2" s="1"/>
  <c r="AW108" i="2"/>
  <c r="AW107" i="2" s="1"/>
  <c r="AX108" i="2"/>
  <c r="AX107" i="2" s="1"/>
  <c r="AX105" i="2" s="1"/>
  <c r="AX62" i="2" s="1"/>
  <c r="AY108" i="2"/>
  <c r="AY107" i="2" s="1"/>
  <c r="AY105" i="2" s="1"/>
  <c r="AY62" i="2" s="1"/>
  <c r="AZ108" i="2"/>
  <c r="AZ107" i="2" s="1"/>
  <c r="AZ105" i="2" s="1"/>
  <c r="AZ62" i="2" s="1"/>
  <c r="BA108" i="2"/>
  <c r="BA107" i="2" s="1"/>
  <c r="BA105" i="2" s="1"/>
  <c r="BA62" i="2" s="1"/>
  <c r="BB108" i="2"/>
  <c r="BB107" i="2" s="1"/>
  <c r="BB105" i="2" s="1"/>
  <c r="BB62" i="2" s="1"/>
  <c r="BC108" i="2"/>
  <c r="BC107" i="2" s="1"/>
  <c r="BC105" i="2" s="1"/>
  <c r="BC62" i="2" s="1"/>
  <c r="H108" i="2"/>
  <c r="H107" i="2" s="1"/>
  <c r="I12" i="2"/>
  <c r="I11" i="2" s="1"/>
  <c r="J12" i="2"/>
  <c r="J11" i="2" s="1"/>
  <c r="K12" i="2"/>
  <c r="K11" i="2" s="1"/>
  <c r="L12" i="2"/>
  <c r="L11" i="2" s="1"/>
  <c r="M12" i="2"/>
  <c r="M11" i="2" s="1"/>
  <c r="N12" i="2"/>
  <c r="N11" i="2" s="1"/>
  <c r="O12" i="2"/>
  <c r="O11" i="2" s="1"/>
  <c r="P12" i="2"/>
  <c r="P11" i="2" s="1"/>
  <c r="Q12" i="2"/>
  <c r="Q11" i="2" s="1"/>
  <c r="R12" i="2"/>
  <c r="R11" i="2" s="1"/>
  <c r="S12" i="2"/>
  <c r="S11" i="2" s="1"/>
  <c r="T12" i="2"/>
  <c r="T11" i="2" s="1"/>
  <c r="U12" i="2"/>
  <c r="U11" i="2" s="1"/>
  <c r="V12" i="2"/>
  <c r="V11" i="2" s="1"/>
  <c r="W11" i="2"/>
  <c r="X12" i="2"/>
  <c r="X11" i="2" s="1"/>
  <c r="Y11" i="2"/>
  <c r="Z12" i="2"/>
  <c r="Z11" i="2" s="1"/>
  <c r="Z160" i="2" s="1"/>
  <c r="AA12" i="2"/>
  <c r="AA11" i="2" s="1"/>
  <c r="AA160" i="2" s="1"/>
  <c r="AB12" i="2"/>
  <c r="AB11" i="2" s="1"/>
  <c r="AB160" i="2" s="1"/>
  <c r="AC11" i="2"/>
  <c r="AD12" i="2"/>
  <c r="AD11" i="2" s="1"/>
  <c r="AE11" i="2"/>
  <c r="AF12" i="2"/>
  <c r="AF11" i="2" s="1"/>
  <c r="AG12" i="2"/>
  <c r="AG11" i="2" s="1"/>
  <c r="AH12" i="2"/>
  <c r="AH11" i="2" s="1"/>
  <c r="AI12" i="2"/>
  <c r="AI11" i="2" s="1"/>
  <c r="AJ12" i="2"/>
  <c r="AJ11" i="2" s="1"/>
  <c r="AK12" i="2"/>
  <c r="AK11" i="2" s="1"/>
  <c r="AL12" i="2"/>
  <c r="AL11" i="2" s="1"/>
  <c r="AL160" i="2" s="1"/>
  <c r="AM12" i="2"/>
  <c r="AM11" i="2" s="1"/>
  <c r="AN12" i="2"/>
  <c r="AN11" i="2" s="1"/>
  <c r="AO12" i="2"/>
  <c r="AO11" i="2" s="1"/>
  <c r="AP12" i="2"/>
  <c r="AP11" i="2" s="1"/>
  <c r="AP160" i="2" s="1"/>
  <c r="AQ12" i="2"/>
  <c r="AQ11" i="2" s="1"/>
  <c r="AQ160" i="2" s="1"/>
  <c r="AR12" i="2"/>
  <c r="AR11" i="2" s="1"/>
  <c r="AR160" i="2" s="1"/>
  <c r="AS12" i="2"/>
  <c r="AS11" i="2" s="1"/>
  <c r="AT12" i="2"/>
  <c r="AT11" i="2" s="1"/>
  <c r="AU12" i="2"/>
  <c r="AU11" i="2" s="1"/>
  <c r="AV12" i="2"/>
  <c r="AV11" i="2" s="1"/>
  <c r="AW12" i="2"/>
  <c r="AW11" i="2" s="1"/>
  <c r="AX12" i="2"/>
  <c r="AX11" i="2" s="1"/>
  <c r="AY12" i="2"/>
  <c r="AY11" i="2" s="1"/>
  <c r="AZ12" i="2"/>
  <c r="AZ11" i="2" s="1"/>
  <c r="AZ160" i="2" s="1"/>
  <c r="BA12" i="2"/>
  <c r="BA11" i="2" s="1"/>
  <c r="BB12" i="2"/>
  <c r="BB11" i="2" s="1"/>
  <c r="BB160" i="2" s="1"/>
  <c r="BC12" i="2"/>
  <c r="BC11" i="2" s="1"/>
  <c r="H12" i="2"/>
  <c r="H11" i="2" s="1"/>
  <c r="AS160" i="2" l="1"/>
  <c r="AK160" i="2"/>
  <c r="AT160" i="2"/>
  <c r="AF160" i="2"/>
  <c r="U160" i="2"/>
  <c r="BA160" i="2"/>
  <c r="L160" i="2"/>
  <c r="BC160" i="2"/>
  <c r="AX160" i="2"/>
  <c r="AG160" i="2"/>
  <c r="AV160" i="2"/>
  <c r="P160" i="2"/>
  <c r="AD160" i="2"/>
  <c r="M160" i="2"/>
  <c r="K160" i="2"/>
  <c r="AC160" i="2"/>
  <c r="H160" i="2"/>
  <c r="AW160" i="2"/>
  <c r="Y160" i="2"/>
  <c r="AM160" i="2"/>
  <c r="W160" i="2"/>
  <c r="AH160" i="2"/>
  <c r="V160" i="2"/>
  <c r="R160" i="2"/>
  <c r="N160" i="2"/>
  <c r="J160" i="2"/>
  <c r="AY160" i="2"/>
  <c r="AN160" i="2"/>
  <c r="X160" i="2"/>
  <c r="AI160" i="2"/>
  <c r="S160" i="2"/>
  <c r="AO160" i="2"/>
  <c r="Q160" i="2"/>
  <c r="I160" i="2"/>
  <c r="AJ160" i="2"/>
  <c r="T160" i="2"/>
  <c r="AU160" i="2"/>
  <c r="AE160" i="2"/>
  <c r="O160" i="2"/>
  <c r="A108" i="2"/>
  <c r="A107" i="2" s="1"/>
  <c r="A160" i="2" l="1"/>
  <c r="A140" i="2"/>
  <c r="A133" i="2" s="1"/>
  <c r="A12" i="2"/>
  <c r="A11" i="2" s="1"/>
</calcChain>
</file>

<file path=xl/sharedStrings.xml><?xml version="1.0" encoding="utf-8"?>
<sst xmlns="http://schemas.openxmlformats.org/spreadsheetml/2006/main" count="782" uniqueCount="230">
  <si>
    <t>HEBT Magnets</t>
  </si>
  <si>
    <t>CR Magnets</t>
  </si>
  <si>
    <t>pbar Magnets</t>
  </si>
  <si>
    <t>Work Package</t>
  </si>
  <si>
    <t>Contract status</t>
  </si>
  <si>
    <t>Delivery Matrix</t>
  </si>
  <si>
    <t>open</t>
  </si>
  <si>
    <t>Dipole 13 (SIS100) - dip13_3</t>
  </si>
  <si>
    <t>Steering Magnets HEBT18 (large aperture)</t>
  </si>
  <si>
    <t>Super-FRS Magnets</t>
  </si>
  <si>
    <t>signed</t>
  </si>
  <si>
    <t>NC dipole chambers</t>
  </si>
  <si>
    <t>SC Standard-Dipole Chambers</t>
  </si>
  <si>
    <t>NC multipoles chambers</t>
  </si>
  <si>
    <t>Diagnostic Cambers</t>
  </si>
  <si>
    <t>Beam pipes/bellows/pumping chambers</t>
  </si>
  <si>
    <t>Bending Magnet</t>
  </si>
  <si>
    <t>Wide quad. Radiation hard</t>
  </si>
  <si>
    <t>Sextupole wide</t>
  </si>
  <si>
    <t>Steerer horizontal</t>
  </si>
  <si>
    <t>Steerer vertical</t>
  </si>
  <si>
    <t>Steerer vertical radiation hard</t>
  </si>
  <si>
    <t>Chamber quadrupole wide</t>
  </si>
  <si>
    <t>CR/TCR1 Dipole Magnet</t>
  </si>
  <si>
    <t>CR/TCR1 Sextupole Magnets</t>
  </si>
  <si>
    <t>CR Octupole Correctors</t>
  </si>
  <si>
    <t>CR Wide Quadrupoles</t>
  </si>
  <si>
    <t>TCR1 Wide Quadrupoles</t>
  </si>
  <si>
    <t>CR Narrow Quadrupoles</t>
  </si>
  <si>
    <t>TCR1 Narrow Septum Quadrupole</t>
  </si>
  <si>
    <t xml:space="preserve">CR Injection Septum </t>
  </si>
  <si>
    <t>CR Extr. Septum magnet</t>
  </si>
  <si>
    <t>CR Combined Steering Magnets</t>
  </si>
  <si>
    <t>CR/TCR1 Vertical Steering Magnets</t>
  </si>
  <si>
    <t>TCR1 Combined Steering Magnets</t>
  </si>
  <si>
    <t>CR Dipole Chamber</t>
  </si>
  <si>
    <t>TCR1 Dipole Chamber</t>
  </si>
  <si>
    <t>CR Wide Quad+Sext Chamber</t>
  </si>
  <si>
    <t>TCR1 Wide Quadrupole Chamber</t>
  </si>
  <si>
    <t>Quantity</t>
  </si>
  <si>
    <t>Quadrupole 12 (HEBT100)</t>
  </si>
  <si>
    <t>CR-type NC quad. wide</t>
  </si>
  <si>
    <t>CR-type narrow quad. Radiation hard</t>
  </si>
  <si>
    <t>BINP Magnets</t>
  </si>
  <si>
    <t>Quadrupole Chamber quad1 FBL</t>
  </si>
  <si>
    <t>Dipole chamber dip 10 Divider</t>
  </si>
  <si>
    <t>Dipole chamber dip 4 (bending) FBL</t>
  </si>
  <si>
    <t>Dipole chamber dip 4 (branching) FBL</t>
  </si>
  <si>
    <t>Quadrupole chamber quad 11</t>
  </si>
  <si>
    <t>Quadrupole chamber quad10</t>
  </si>
  <si>
    <t>Dipole chamber dip 19</t>
  </si>
  <si>
    <t>Dipole chamber dip 17</t>
  </si>
  <si>
    <t>Dipole chamber dip 16</t>
  </si>
  <si>
    <t>Dipole chanber dip 15</t>
  </si>
  <si>
    <t>Dipole chamber dip 13</t>
  </si>
  <si>
    <t>Quadrupole chamber quad 12</t>
  </si>
  <si>
    <t>Quadrupole chamber quad 2</t>
  </si>
  <si>
    <t>Steerer chamber s100</t>
  </si>
  <si>
    <t>Quadrupole chamber quad 2 FBL</t>
  </si>
  <si>
    <t>Steerer chamber s13 large aperture</t>
  </si>
  <si>
    <t>Steerer chamber s18h/v</t>
  </si>
  <si>
    <t>Steerer chamber s18h/v FBL</t>
  </si>
  <si>
    <t>Dipole 4 - dip4 FBL</t>
  </si>
  <si>
    <t>Quadrupole 1 FBL</t>
  </si>
  <si>
    <t>Quadrupole 2 FBL</t>
  </si>
  <si>
    <t>Quadrupole 2 (SIS18 HEBT-Type long) HED</t>
  </si>
  <si>
    <t>Quadrupole 11 (HEBT100) HED</t>
  </si>
  <si>
    <t>Steering Magnet HEBT100 HED</t>
  </si>
  <si>
    <t>Steering Magnet HEBT18 FBL</t>
  </si>
  <si>
    <t>pbar</t>
  </si>
  <si>
    <t>Super-FRS</t>
  </si>
  <si>
    <t>delivered</t>
  </si>
  <si>
    <t>01/20</t>
  </si>
  <si>
    <t>Quadrupole 2 (SIS18 HEBT-Type long)</t>
  </si>
  <si>
    <t>Quadrupole 10 (CBM Target-Focus Type long)</t>
  </si>
  <si>
    <t>Quadrupole 11 (HEBT100)</t>
  </si>
  <si>
    <t>Steering Magnets HEBT18</t>
  </si>
  <si>
    <t>Steering Magnets HEBT100</t>
  </si>
  <si>
    <t>Dipole 10 (HEBT 100 Divider) - dip10</t>
  </si>
  <si>
    <t>Dipole 15 (HEBT18) - dip15_0</t>
  </si>
  <si>
    <t>Dipole 15 (HEBT18) - dip15_1</t>
  </si>
  <si>
    <t>Dipole 16 (HEBT18) - dip16</t>
  </si>
  <si>
    <t>Dipole 17 (HEBT18) - dip17_0</t>
  </si>
  <si>
    <t>Dipole 19 (HEBT100) - dip19_0</t>
  </si>
  <si>
    <t>Dipole 13 (SIS100) - dip13_0</t>
  </si>
  <si>
    <t>CR-Type Dipole Chamber dip3_3</t>
  </si>
  <si>
    <t>CR-Type Quadrupole Chamber quad3_3</t>
  </si>
  <si>
    <t>HEBT</t>
  </si>
  <si>
    <t>Straight Tubes</t>
  </si>
  <si>
    <t>Pumps/Valves/Roughing Stations/Adaptors/Support Frames</t>
  </si>
  <si>
    <t>pbar Power Converter</t>
  </si>
  <si>
    <t>Sextupole Chambers</t>
  </si>
  <si>
    <t>p-Bar Horiz. Correctors</t>
  </si>
  <si>
    <t>Vertical Correctors</t>
  </si>
  <si>
    <t>p-Bar Horizontal beam resistant atm. mov. collimators</t>
  </si>
  <si>
    <t>p-Bar Vertical beam resistant atm. mov. collimators</t>
  </si>
  <si>
    <t>p-Bar Horizontal vacuum capable mov. collimators</t>
  </si>
  <si>
    <t>Dipole Power Converter</t>
  </si>
  <si>
    <t>Sextupole Power Converter</t>
  </si>
  <si>
    <t>Steerer Power Converter</t>
  </si>
  <si>
    <t>CR</t>
  </si>
  <si>
    <t>Solenoid</t>
  </si>
  <si>
    <t>S.c. Dipole Magnet</t>
  </si>
  <si>
    <t>PANDA</t>
  </si>
  <si>
    <t>CBM</t>
  </si>
  <si>
    <t>CR Injection/Extraction</t>
  </si>
  <si>
    <t>Injection/Extraction Kickers</t>
  </si>
  <si>
    <t>DC Transformer</t>
  </si>
  <si>
    <t>CR Beam Postition Monitors</t>
  </si>
  <si>
    <t>TCR1 Beam Position Monitors</t>
  </si>
  <si>
    <t>CR Residual Gas Profile Monitor</t>
  </si>
  <si>
    <t>CR Scintillation Screen</t>
  </si>
  <si>
    <t>TCR1 Scintillation Screen</t>
  </si>
  <si>
    <t>CR Beam Stopper</t>
  </si>
  <si>
    <t>CR Beam Scraper</t>
  </si>
  <si>
    <t>CR Power Converter</t>
  </si>
  <si>
    <t>CR Dipole Power Conveter</t>
  </si>
  <si>
    <t>TCR1 Dipole Power Conveter</t>
  </si>
  <si>
    <t>CR Quadrupole Power Conveter</t>
  </si>
  <si>
    <t>TCR1 Quadrupole Power Conveter</t>
  </si>
  <si>
    <t>CR Sextupole Power Conveter</t>
  </si>
  <si>
    <t>TCR1 Sextupole Power Conveter</t>
  </si>
  <si>
    <t>CR Steering Magnet Power Conveter</t>
  </si>
  <si>
    <t>TCR1 Steering Magnet Power Conveter</t>
  </si>
  <si>
    <t>CR Octupole Power Conveter</t>
  </si>
  <si>
    <t>CR Injection/Extraction Power Conveter</t>
  </si>
  <si>
    <t>Super-FRS Vacuum</t>
  </si>
  <si>
    <t>pbar Vacuum</t>
  </si>
  <si>
    <t>CR Vacuum</t>
  </si>
  <si>
    <t>HEBT Vacuum</t>
  </si>
  <si>
    <t>pbar Collimators</t>
  </si>
  <si>
    <t>Assembly</t>
  </si>
  <si>
    <t>HEBT dip10</t>
  </si>
  <si>
    <t>HEBT dip15</t>
  </si>
  <si>
    <t>HEBT dip16</t>
  </si>
  <si>
    <t>HEBT dip17</t>
  </si>
  <si>
    <t>HEBT dip19</t>
  </si>
  <si>
    <t>HEBT dip13</t>
  </si>
  <si>
    <t>HEBT quad10</t>
  </si>
  <si>
    <t>HEBT quad11</t>
  </si>
  <si>
    <t>HEBT quad12</t>
  </si>
  <si>
    <t>HEBT dip4 FBL</t>
  </si>
  <si>
    <t>HEBT S18</t>
  </si>
  <si>
    <t>HEBT S100</t>
  </si>
  <si>
    <t>CR-type dip3_3</t>
  </si>
  <si>
    <t>CR-type quad3_3</t>
  </si>
  <si>
    <t>HEBT quad2</t>
  </si>
  <si>
    <t>HEBT quad2 FBL</t>
  </si>
  <si>
    <t>HEBT quad1 FBL</t>
  </si>
  <si>
    <t>HED quad11 HED</t>
  </si>
  <si>
    <t>HEBT quad2 HED</t>
  </si>
  <si>
    <t>HEBT S18 FBL</t>
  </si>
  <si>
    <t>HEBT S100 HED</t>
  </si>
  <si>
    <t>HEBT S18 (large)</t>
  </si>
  <si>
    <t>SFRS dip</t>
  </si>
  <si>
    <t>pbar Steerer v</t>
  </si>
  <si>
    <t>pbar Steerer h</t>
  </si>
  <si>
    <t>pbar Sextupole</t>
  </si>
  <si>
    <t>pbar quad wide</t>
  </si>
  <si>
    <t>CR/TCR1 dip</t>
  </si>
  <si>
    <t>TCR1 quad wide</t>
  </si>
  <si>
    <t>CR quad wide / sext</t>
  </si>
  <si>
    <t>contract open</t>
  </si>
  <si>
    <t>Latest delivery date from contract, detailed production scheduling is needed.</t>
  </si>
  <si>
    <t>CR/TCR1 steerer</t>
  </si>
  <si>
    <t>CR quad narrow</t>
  </si>
  <si>
    <t>Batch 4 (Bellows, Pumping Chambers, Straight Tubes)</t>
  </si>
  <si>
    <t>Start delivery</t>
  </si>
  <si>
    <t>Finish delivery</t>
  </si>
  <si>
    <t>To be discussed</t>
  </si>
  <si>
    <t>Latest delivery date assumption by WPL, 
scheduling coordination between FAIR/GSI and BINP is needed.</t>
  </si>
  <si>
    <t>Dipole 1.2</t>
  </si>
  <si>
    <t>Dipole 1.3</t>
  </si>
  <si>
    <t xml:space="preserve">NC Quadrupole 1 </t>
  </si>
  <si>
    <t>NC Quadrupole 2</t>
  </si>
  <si>
    <t>R&amp;D</t>
  </si>
  <si>
    <t>NC Sextupole</t>
  </si>
  <si>
    <t>BPM (CR-Branch)</t>
  </si>
  <si>
    <t>Branched dipole chamber</t>
  </si>
  <si>
    <t>Super-FRS Beam Instrumentation</t>
  </si>
  <si>
    <t>Super-FRS Local Cryogenics</t>
  </si>
  <si>
    <t>Branch box</t>
  </si>
  <si>
    <t>Warm piping</t>
  </si>
  <si>
    <t>Transfer lines</t>
  </si>
  <si>
    <t>Installation local cryogenics</t>
  </si>
  <si>
    <t>CR Fast Current Transformer</t>
  </si>
  <si>
    <t>TCR1 Fast Current Transformer</t>
  </si>
  <si>
    <t>narrow Quadrupole pulsed mode</t>
  </si>
  <si>
    <t>Wide Quadrupole pulsed mode (1 radiation hard)</t>
  </si>
  <si>
    <t>SFRS NC Multipole</t>
  </si>
  <si>
    <t>Quadrupole Chamber quad2 HED</t>
  </si>
  <si>
    <t>Quadrupole Chamber quad11 HED</t>
  </si>
  <si>
    <t>Steerer Chambers s100 HED</t>
  </si>
  <si>
    <t>open (EOI)</t>
  </si>
  <si>
    <t>open (EOI+R&amp;D)</t>
  </si>
  <si>
    <t>Components total</t>
  </si>
  <si>
    <t>Action Items</t>
  </si>
  <si>
    <t>Production scheduling</t>
  </si>
  <si>
    <t>Vacuum standard components</t>
  </si>
  <si>
    <t>Delay of 122 HEBT magnets. New information about the production status is needed.</t>
  </si>
  <si>
    <t>In-kind contracts between FAIR/GSI and BINP contain the latest delivery date of production lots,  a detailed schedule of intermediate deliveries must be discussed.</t>
  </si>
  <si>
    <t>Latest delivery date assumption by work package leader, 
scheduling coordination between FAIR/GSI and BINP is needed.</t>
  </si>
  <si>
    <t>The delivery of magnets and the associated vacuum chamber should be coordinated with each other. Optimal case when the vacuum chamber arrives at GSI at the same time, or shortly before the magnet.</t>
  </si>
  <si>
    <t>not assigned</t>
  </si>
  <si>
    <t>Some of the vacuum standard components from BINP like valves, gauges and pumps will be procured by FAIR for all machines. We have to clearify wich components in detail.</t>
  </si>
  <si>
    <t>Discuss during BINP workshop</t>
  </si>
  <si>
    <t>Components delayed according to latest BINP production plan.</t>
  </si>
  <si>
    <t>Magnets total</t>
  </si>
  <si>
    <t>Vacuum components total</t>
  </si>
  <si>
    <t>Power Converter total</t>
  </si>
  <si>
    <t>BINP Power Converter</t>
  </si>
  <si>
    <t>BINP Vacuum components</t>
  </si>
  <si>
    <t>Beam Instrumentation components total</t>
  </si>
  <si>
    <t>CR Beam Instrumentation</t>
  </si>
  <si>
    <t>BINP Injection/Extraction</t>
  </si>
  <si>
    <t>BINP Beam Instrumentation</t>
  </si>
  <si>
    <t>BINP Special Installations</t>
  </si>
  <si>
    <t>BINP Local Cryogenics</t>
  </si>
  <si>
    <t>HESR</t>
  </si>
  <si>
    <t>PANDA Dipole Magnet</t>
  </si>
  <si>
    <t>Delivery Matrix BINP all components</t>
  </si>
  <si>
    <t>Production scope and capacity must be cross checked.</t>
  </si>
  <si>
    <t>Data date 15.11.2019</t>
  </si>
  <si>
    <t>To be discussed during BINP Workshop</t>
  </si>
  <si>
    <t>Contract negotiations</t>
  </si>
  <si>
    <t>Latest delivery date from contract, detailed production scheduling is to be provided by BINP.</t>
  </si>
  <si>
    <t>Clarify contract details
(column F)</t>
  </si>
  <si>
    <t>Latest delivery date assumption by WPL, scheduling coordination between FAIR/GSI and BINP is needed.</t>
  </si>
  <si>
    <t>Coordination between delivery of magnet and corresponding vacuum chamber is needed. 
Vacuum chamber arrives later than magnet.</t>
  </si>
  <si>
    <t>Well timed delivery of magnet
and corresponding vacuum chamber.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</si>
</sst>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
  </numFmts>
  <fonts count="30" x14ac:knownFonts="1">
    <font>
      <sz val="11"/>
      <color theme="1"/>
      <name val="Calibri"/>
      <family val="2"/>
      <scheme val="minor"/>
    </font>
    <font>
      <b/>
      <sz val="11"/>
      <color theme="0"/>
      <name val="Calibri"/>
      <family val="2"/>
      <scheme val="minor"/>
    </font>
    <font>
      <b/>
      <sz val="11"/>
      <color theme="1"/>
      <name val="Calibri"/>
      <family val="2"/>
      <scheme val="minor"/>
    </font>
    <font>
      <sz val="22"/>
      <color theme="1"/>
      <name val="Calibri"/>
      <family val="2"/>
      <scheme val="minor"/>
    </font>
    <font>
      <sz val="11"/>
      <color theme="4"/>
      <name val="Calibri"/>
      <family val="2"/>
      <scheme val="minor"/>
    </font>
    <font>
      <u/>
      <sz val="10"/>
      <color rgb="FF0000FF"/>
      <name val="Arial"/>
      <family val="2"/>
    </font>
    <font>
      <sz val="14"/>
      <color theme="1"/>
      <name val="Calibri"/>
      <family val="2"/>
      <scheme val="minor"/>
    </font>
    <font>
      <sz val="11"/>
      <color theme="1" tint="0.34998626667073579"/>
      <name val="Calibri"/>
      <family val="2"/>
      <scheme val="minor"/>
    </font>
    <font>
      <b/>
      <sz val="36"/>
      <color theme="4" tint="-0.249977111117893"/>
      <name val="Calibri"/>
      <family val="2"/>
      <scheme val="minor"/>
    </font>
    <font>
      <b/>
      <sz val="11"/>
      <color theme="6" tint="-0.249977111117893"/>
      <name val="Calibri"/>
      <family val="2"/>
      <scheme val="minor"/>
    </font>
    <font>
      <b/>
      <sz val="11"/>
      <color theme="4" tint="-0.499984740745262"/>
      <name val="Calibri"/>
      <family val="2"/>
      <scheme val="minor"/>
    </font>
    <font>
      <b/>
      <sz val="14"/>
      <color theme="1"/>
      <name val="Calibri"/>
      <family val="2"/>
      <scheme val="minor"/>
    </font>
    <font>
      <b/>
      <sz val="14"/>
      <color theme="1" tint="0.34998626667073579"/>
      <name val="Calibri"/>
      <family val="2"/>
      <scheme val="minor"/>
    </font>
    <font>
      <b/>
      <sz val="12"/>
      <color theme="5" tint="-0.249977111117893"/>
      <name val="Calibri"/>
      <family val="2"/>
      <scheme val="minor"/>
    </font>
    <font>
      <b/>
      <sz val="12"/>
      <color theme="8" tint="-0.249977111117893"/>
      <name val="Calibri"/>
      <family val="2"/>
      <scheme val="minor"/>
    </font>
    <font>
      <b/>
      <sz val="12"/>
      <color theme="4" tint="-0.249977111117893"/>
      <name val="Calibri"/>
      <family val="2"/>
      <scheme val="minor"/>
    </font>
    <font>
      <b/>
      <sz val="12"/>
      <color theme="7" tint="-0.249977111117893"/>
      <name val="Calibri"/>
      <family val="2"/>
      <scheme val="minor"/>
    </font>
    <font>
      <sz val="11"/>
      <color theme="4" tint="-0.249977111117893"/>
      <name val="Calibri"/>
      <family val="2"/>
      <scheme val="minor"/>
    </font>
    <font>
      <b/>
      <sz val="12"/>
      <color theme="1"/>
      <name val="Calibri"/>
      <family val="2"/>
      <scheme val="minor"/>
    </font>
    <font>
      <sz val="11"/>
      <color theme="0"/>
      <name val="Calibri"/>
      <family val="2"/>
      <scheme val="minor"/>
    </font>
    <font>
      <b/>
      <sz val="12"/>
      <color theme="0"/>
      <name val="Calibri"/>
      <family val="2"/>
      <scheme val="minor"/>
    </font>
    <font>
      <sz val="14"/>
      <color theme="0"/>
      <name val="Calibri"/>
      <family val="2"/>
      <scheme val="minor"/>
    </font>
    <font>
      <b/>
      <sz val="14"/>
      <color theme="0"/>
      <name val="Calibri"/>
      <family val="2"/>
      <scheme val="minor"/>
    </font>
    <font>
      <b/>
      <sz val="14"/>
      <color theme="4" tint="-0.499984740745262"/>
      <name val="Calibri"/>
      <family val="2"/>
      <scheme val="minor"/>
    </font>
    <font>
      <b/>
      <sz val="16"/>
      <color theme="4" tint="-0.499984740745262"/>
      <name val="Calibri"/>
      <family val="2"/>
      <scheme val="minor"/>
    </font>
    <font>
      <b/>
      <sz val="11"/>
      <color rgb="FFFF0000"/>
      <name val="Calibri"/>
      <family val="2"/>
      <scheme val="minor"/>
    </font>
    <font>
      <b/>
      <sz val="11"/>
      <color rgb="FF0070C0"/>
      <name val="Calibri"/>
      <family val="2"/>
      <scheme val="minor"/>
    </font>
    <font>
      <b/>
      <sz val="11"/>
      <color theme="1" tint="0.34998626667073579"/>
      <name val="Calibri"/>
      <family val="2"/>
      <scheme val="minor"/>
    </font>
    <font>
      <sz val="11"/>
      <name val="Calibri"/>
      <family val="2"/>
      <scheme val="minor"/>
    </font>
    <font>
      <b/>
      <sz val="12"/>
      <color theme="4"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0" tint="-0.249977111117893"/>
        <bgColor indexed="64"/>
      </patternFill>
    </fill>
    <fill>
      <gradientFill>
        <stop position="0">
          <color theme="0"/>
        </stop>
        <stop position="1">
          <color theme="0" tint="-0.34900967436750391"/>
        </stop>
      </gradientFill>
    </fill>
    <fill>
      <patternFill patternType="solid">
        <fgColor theme="2" tint="-0.249977111117893"/>
        <bgColor indexed="64"/>
      </patternFill>
    </fill>
    <fill>
      <gradientFill type="path" left="0.5" right="0.5" top="0.5" bottom="0.5">
        <stop position="0">
          <color theme="0"/>
        </stop>
        <stop position="1">
          <color theme="4"/>
        </stop>
      </gradient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4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4" tint="-0.24994659260841701"/>
      </left>
      <right style="thin">
        <color theme="4" tint="-0.24994659260841701"/>
      </right>
      <top/>
      <bottom style="thin">
        <color theme="4"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diagonal/>
    </border>
    <border>
      <left style="thin">
        <color theme="4" tint="-0.24994659260841701"/>
      </left>
      <right style="thin">
        <color theme="0" tint="-0.499984740745262"/>
      </right>
      <top style="thin">
        <color theme="4" tint="-0.24994659260841701"/>
      </top>
      <bottom/>
      <diagonal/>
    </border>
    <border>
      <left style="thin">
        <color theme="0" tint="-0.499984740745262"/>
      </left>
      <right style="thin">
        <color theme="0" tint="-0.499984740745262"/>
      </right>
      <top style="thin">
        <color theme="4" tint="-0.24994659260841701"/>
      </top>
      <bottom/>
      <diagonal/>
    </border>
    <border>
      <left style="thin">
        <color theme="0" tint="-0.499984740745262"/>
      </left>
      <right style="thin">
        <color theme="4" tint="-0.24994659260841701"/>
      </right>
      <top style="thin">
        <color theme="4" tint="-0.2499465926084170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34998626667073579"/>
      </top>
      <bottom style="thin">
        <color theme="0" tint="-0.34998626667073579"/>
      </bottom>
      <diagonal/>
    </border>
    <border>
      <left style="thin">
        <color theme="0" tint="-0.499984740745262"/>
      </left>
      <right/>
      <top style="thin">
        <color theme="4" tint="-0.24994659260841701"/>
      </top>
      <bottom/>
      <diagonal/>
    </border>
    <border>
      <left/>
      <right style="thin">
        <color theme="0" tint="-0.499984740745262"/>
      </right>
      <top style="thin">
        <color theme="4" tint="-0.24994659260841701"/>
      </top>
      <bottom/>
      <diagonal/>
    </border>
    <border>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4" tint="-0.24994659260841701"/>
      </left>
      <right style="thin">
        <color indexed="64"/>
      </right>
      <top style="thin">
        <color theme="4" tint="-0.24994659260841701"/>
      </top>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66">
    <xf numFmtId="0" fontId="0" fillId="0" borderId="0" xfId="0"/>
    <xf numFmtId="0" fontId="4" fillId="0" borderId="0" xfId="0" applyFont="1"/>
    <xf numFmtId="0" fontId="0" fillId="0" borderId="1" xfId="0" applyBorder="1" applyAlignment="1">
      <alignment horizontal="left" vertical="center" indent="1"/>
    </xf>
    <xf numFmtId="0" fontId="5" fillId="0" borderId="0" xfId="1"/>
    <xf numFmtId="0" fontId="0" fillId="0" borderId="0" xfId="0"/>
    <xf numFmtId="0" fontId="3" fillId="0" borderId="0" xfId="0" applyFont="1" applyAlignment="1">
      <alignment vertical="top"/>
    </xf>
    <xf numFmtId="0" fontId="2" fillId="0" borderId="0" xfId="0" applyFont="1" applyAlignment="1">
      <alignment horizontal="right" vertical="center" textRotation="90" wrapText="1"/>
    </xf>
    <xf numFmtId="0" fontId="8" fillId="0" borderId="0" xfId="0" applyFont="1" applyFill="1" applyAlignment="1" applyProtection="1">
      <alignment horizontal="left" vertical="center"/>
    </xf>
    <xf numFmtId="0" fontId="0" fillId="0" borderId="0" xfId="0" applyAlignment="1">
      <alignment vertical="center"/>
    </xf>
    <xf numFmtId="0" fontId="9" fillId="0" borderId="0" xfId="0" applyFont="1" applyAlignment="1">
      <alignment horizontal="left" vertical="center" indent="1"/>
    </xf>
    <xf numFmtId="0" fontId="0" fillId="0" borderId="0" xfId="0" applyBorder="1" applyAlignment="1">
      <alignment vertical="center"/>
    </xf>
    <xf numFmtId="0" fontId="6" fillId="0" borderId="1" xfId="0" applyFont="1" applyBorder="1" applyAlignment="1">
      <alignment horizontal="center" vertical="center"/>
    </xf>
    <xf numFmtId="0" fontId="6" fillId="0" borderId="0" xfId="0" applyFont="1"/>
    <xf numFmtId="0" fontId="0" fillId="0" borderId="2" xfId="0" applyBorder="1" applyAlignment="1">
      <alignment horizontal="center" vertical="center"/>
    </xf>
    <xf numFmtId="0" fontId="7" fillId="0" borderId="0" xfId="0" applyFont="1"/>
    <xf numFmtId="0" fontId="12" fillId="0" borderId="0" xfId="0" applyFont="1" applyAlignment="1">
      <alignment vertical="center"/>
    </xf>
    <xf numFmtId="0" fontId="0" fillId="0" borderId="4" xfId="0" applyBorder="1" applyAlignment="1">
      <alignment horizontal="left" vertical="center" indent="1"/>
    </xf>
    <xf numFmtId="0" fontId="0" fillId="0" borderId="5" xfId="0" applyBorder="1" applyAlignment="1">
      <alignment horizontal="center" vertical="center"/>
    </xf>
    <xf numFmtId="0" fontId="6" fillId="0" borderId="4" xfId="0" applyFont="1" applyBorder="1" applyAlignment="1">
      <alignment horizontal="center" vertical="center"/>
    </xf>
    <xf numFmtId="0" fontId="11" fillId="2" borderId="14" xfId="0" applyFont="1" applyFill="1" applyBorder="1" applyAlignment="1">
      <alignment vertical="center"/>
    </xf>
    <xf numFmtId="0" fontId="6" fillId="2" borderId="14" xfId="0" applyFont="1" applyFill="1" applyBorder="1" applyAlignment="1">
      <alignment horizontal="center" vertical="center"/>
    </xf>
    <xf numFmtId="0" fontId="17" fillId="0" borderId="0" xfId="0" applyFont="1" applyAlignment="1">
      <alignment vertical="center"/>
    </xf>
    <xf numFmtId="0" fontId="17" fillId="0" borderId="0" xfId="0" applyFont="1"/>
    <xf numFmtId="0" fontId="0" fillId="0" borderId="5" xfId="0" applyBorder="1" applyAlignment="1">
      <alignment horizontal="left" vertical="center" indent="1"/>
    </xf>
    <xf numFmtId="0" fontId="6" fillId="0" borderId="4" xfId="0" applyNumberFormat="1" applyFont="1" applyBorder="1" applyAlignment="1">
      <alignment horizontal="center" vertical="center"/>
    </xf>
    <xf numFmtId="0" fontId="10" fillId="4" borderId="3" xfId="0" applyNumberFormat="1" applyFont="1" applyFill="1" applyBorder="1" applyAlignment="1">
      <alignment horizontal="left" vertical="center" textRotation="90" wrapText="1"/>
    </xf>
    <xf numFmtId="0" fontId="10" fillId="5" borderId="3" xfId="0" applyNumberFormat="1" applyFont="1" applyFill="1" applyBorder="1" applyAlignment="1">
      <alignment horizontal="left" vertical="center" textRotation="90" wrapText="1"/>
    </xf>
    <xf numFmtId="0" fontId="11" fillId="6" borderId="14" xfId="0" applyFont="1" applyFill="1" applyBorder="1" applyAlignment="1">
      <alignment vertical="center"/>
    </xf>
    <xf numFmtId="0" fontId="6" fillId="6" borderId="14" xfId="0" applyFont="1" applyFill="1" applyBorder="1" applyAlignment="1">
      <alignment horizontal="center" vertical="center"/>
    </xf>
    <xf numFmtId="0" fontId="0" fillId="6" borderId="0" xfId="0" applyFill="1"/>
    <xf numFmtId="0" fontId="18" fillId="2" borderId="14" xfId="0" applyFont="1" applyFill="1" applyBorder="1" applyAlignment="1">
      <alignment vertical="center"/>
    </xf>
    <xf numFmtId="0" fontId="6" fillId="0" borderId="4" xfId="0" applyFont="1" applyFill="1" applyBorder="1" applyAlignment="1">
      <alignment horizontal="center" vertical="center"/>
    </xf>
    <xf numFmtId="0" fontId="19" fillId="8" borderId="5" xfId="0" applyFont="1" applyFill="1" applyBorder="1" applyAlignment="1">
      <alignment horizontal="center" vertical="center"/>
    </xf>
    <xf numFmtId="0" fontId="18" fillId="6" borderId="14" xfId="0" applyFont="1" applyFill="1" applyBorder="1" applyAlignment="1">
      <alignmen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1" fillId="7" borderId="17"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NumberFormat="1" applyFont="1" applyBorder="1" applyAlignment="1">
      <alignment horizontal="center" vertical="center"/>
    </xf>
    <xf numFmtId="0" fontId="6" fillId="0" borderId="18" xfId="0" applyFont="1" applyBorder="1" applyAlignment="1">
      <alignment horizontal="center" vertical="center"/>
    </xf>
    <xf numFmtId="0" fontId="1" fillId="3" borderId="19" xfId="0" applyFont="1" applyFill="1" applyBorder="1" applyAlignment="1">
      <alignment horizontal="left" vertical="center"/>
    </xf>
    <xf numFmtId="0" fontId="6" fillId="2"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6" borderId="20" xfId="0" applyFont="1" applyFill="1" applyBorder="1" applyAlignment="1">
      <alignment horizontal="center" vertical="center"/>
    </xf>
    <xf numFmtId="0" fontId="6" fillId="0" borderId="4" xfId="0" applyFont="1" applyBorder="1" applyAlignment="1" applyProtection="1">
      <alignment horizontal="center" vertical="center"/>
      <protection locked="0"/>
    </xf>
    <xf numFmtId="0" fontId="6" fillId="0" borderId="5"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5" xfId="0" applyFont="1" applyBorder="1" applyAlignment="1">
      <alignment horizontal="center" vertical="center"/>
    </xf>
    <xf numFmtId="0" fontId="21" fillId="0" borderId="4" xfId="0" applyFont="1" applyBorder="1" applyAlignment="1">
      <alignment horizontal="center" vertical="center"/>
    </xf>
    <xf numFmtId="0" fontId="6" fillId="0" borderId="2" xfId="0" applyFont="1" applyBorder="1" applyAlignment="1">
      <alignment horizontal="center" vertical="center"/>
    </xf>
    <xf numFmtId="0" fontId="2" fillId="0" borderId="0" xfId="0" applyFont="1" applyBorder="1" applyAlignment="1">
      <alignment horizontal="left" vertical="center" indent="1"/>
    </xf>
    <xf numFmtId="0" fontId="2" fillId="0" borderId="0" xfId="0" applyFont="1"/>
    <xf numFmtId="0" fontId="18" fillId="7" borderId="17"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4" xfId="0" applyFont="1" applyFill="1" applyBorder="1" applyAlignment="1">
      <alignment horizontal="left" vertical="center" indent="2"/>
    </xf>
    <xf numFmtId="0" fontId="0" fillId="0" borderId="4" xfId="0" applyBorder="1" applyAlignment="1">
      <alignment horizontal="left" vertical="center" indent="3"/>
    </xf>
    <xf numFmtId="0" fontId="0" fillId="0" borderId="1" xfId="0" applyBorder="1" applyAlignment="1">
      <alignment horizontal="left" vertical="center" indent="3"/>
    </xf>
    <xf numFmtId="0" fontId="6" fillId="2" borderId="14" xfId="0" applyFont="1" applyFill="1" applyBorder="1" applyAlignment="1">
      <alignment vertical="center"/>
    </xf>
    <xf numFmtId="0" fontId="0" fillId="0" borderId="4" xfId="0" applyFont="1" applyBorder="1" applyAlignment="1">
      <alignment horizontal="left" vertical="center" indent="1"/>
    </xf>
    <xf numFmtId="0" fontId="0" fillId="0" borderId="1" xfId="0" applyFont="1" applyBorder="1" applyAlignment="1">
      <alignment horizontal="left" vertical="center" indent="1"/>
    </xf>
    <xf numFmtId="0" fontId="23" fillId="2" borderId="14" xfId="0" applyFont="1" applyFill="1" applyBorder="1" applyAlignment="1">
      <alignment vertical="center"/>
    </xf>
    <xf numFmtId="0" fontId="24" fillId="2" borderId="14" xfId="0" applyFont="1" applyFill="1" applyBorder="1" applyAlignment="1">
      <alignment vertical="center"/>
    </xf>
    <xf numFmtId="0" fontId="0" fillId="0" borderId="0" xfId="0" applyAlignment="1">
      <alignment horizontal="center"/>
    </xf>
    <xf numFmtId="0" fontId="7" fillId="0" borderId="0" xfId="0" applyFont="1" applyAlignment="1">
      <alignment horizontal="center"/>
    </xf>
    <xf numFmtId="164" fontId="0" fillId="0" borderId="5" xfId="0" applyNumberFormat="1" applyBorder="1" applyAlignment="1">
      <alignment horizontal="center" vertical="center"/>
    </xf>
    <xf numFmtId="0" fontId="11" fillId="6" borderId="14" xfId="0"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25" fillId="0" borderId="5" xfId="0" applyFont="1" applyFill="1" applyBorder="1" applyAlignment="1">
      <alignment horizontal="left" vertical="center" indent="1"/>
    </xf>
    <xf numFmtId="0" fontId="26" fillId="0" borderId="5" xfId="0" applyFont="1" applyBorder="1" applyAlignment="1">
      <alignment horizontal="left" vertical="center" indent="1"/>
    </xf>
    <xf numFmtId="0" fontId="20" fillId="8" borderId="23" xfId="0" applyFont="1" applyFill="1" applyBorder="1" applyAlignment="1">
      <alignment horizontal="center" vertical="center"/>
    </xf>
    <xf numFmtId="0" fontId="25" fillId="0" borderId="5" xfId="0" applyFont="1" applyFill="1" applyBorder="1" applyAlignment="1">
      <alignment horizontal="center" vertical="center"/>
    </xf>
    <xf numFmtId="0" fontId="26" fillId="0" borderId="5" xfId="0" applyFont="1" applyBorder="1" applyAlignment="1">
      <alignment horizontal="center" vertical="center"/>
    </xf>
    <xf numFmtId="0" fontId="0" fillId="0" borderId="0" xfId="0" applyFont="1" applyBorder="1"/>
    <xf numFmtId="0" fontId="7" fillId="0" borderId="0" xfId="0" applyFont="1" applyBorder="1" applyAlignment="1">
      <alignment horizontal="center"/>
    </xf>
    <xf numFmtId="0" fontId="7" fillId="0" borderId="0" xfId="0" applyFont="1" applyBorder="1"/>
    <xf numFmtId="0" fontId="7" fillId="0" borderId="0" xfId="0" applyFont="1" applyAlignment="1">
      <alignment vertical="center"/>
    </xf>
    <xf numFmtId="0" fontId="27" fillId="0" borderId="0" xfId="0" applyFont="1" applyAlignment="1">
      <alignment horizontal="right" indent="1"/>
    </xf>
    <xf numFmtId="0" fontId="27" fillId="0" borderId="0" xfId="0" applyFont="1"/>
    <xf numFmtId="0" fontId="0" fillId="0" borderId="0" xfId="0" applyFont="1" applyBorder="1" applyAlignment="1">
      <alignment horizontal="center" vertical="center"/>
    </xf>
    <xf numFmtId="0" fontId="6" fillId="0" borderId="26" xfId="0" applyNumberFormat="1" applyFont="1" applyBorder="1" applyAlignment="1">
      <alignment horizontal="center" vertical="center"/>
    </xf>
    <xf numFmtId="0" fontId="28" fillId="0" borderId="5" xfId="0" applyFont="1" applyBorder="1" applyAlignment="1">
      <alignment horizontal="left" vertical="center" indent="1"/>
    </xf>
    <xf numFmtId="0" fontId="0" fillId="0" borderId="0" xfId="0" applyAlignment="1">
      <alignment horizontal="left" vertical="top"/>
    </xf>
    <xf numFmtId="0" fontId="8" fillId="0" borderId="28" xfId="0" applyFont="1" applyFill="1" applyBorder="1" applyAlignment="1" applyProtection="1">
      <alignment horizontal="left" vertical="center"/>
    </xf>
    <xf numFmtId="0" fontId="0" fillId="0" borderId="29" xfId="0" applyBorder="1"/>
    <xf numFmtId="0" fontId="0" fillId="0" borderId="30" xfId="0" applyBorder="1"/>
    <xf numFmtId="0" fontId="12" fillId="0" borderId="31" xfId="0" applyFont="1" applyBorder="1" applyAlignment="1">
      <alignment vertical="center"/>
    </xf>
    <xf numFmtId="0" fontId="0" fillId="0" borderId="0" xfId="0" applyBorder="1"/>
    <xf numFmtId="0" fontId="0" fillId="0" borderId="32" xfId="0" applyBorder="1"/>
    <xf numFmtId="0" fontId="12" fillId="0" borderId="36" xfId="0" applyFont="1" applyBorder="1" applyAlignment="1">
      <alignment vertical="center"/>
    </xf>
    <xf numFmtId="0" fontId="0" fillId="0" borderId="37" xfId="0" applyBorder="1"/>
    <xf numFmtId="0" fontId="0" fillId="0" borderId="38" xfId="0" applyBorder="1"/>
    <xf numFmtId="0" fontId="0" fillId="0" borderId="39" xfId="0" applyBorder="1"/>
    <xf numFmtId="0" fontId="0" fillId="0" borderId="27" xfId="0" applyBorder="1" applyAlignment="1">
      <alignment horizontal="left" indent="1"/>
    </xf>
    <xf numFmtId="0" fontId="0" fillId="0" borderId="0" xfId="0" applyBorder="1" applyAlignment="1">
      <alignment horizontal="left" indent="1"/>
    </xf>
    <xf numFmtId="0" fontId="0" fillId="0" borderId="32" xfId="0" applyBorder="1" applyAlignment="1">
      <alignment horizontal="left" indent="1"/>
    </xf>
    <xf numFmtId="0" fontId="0" fillId="0" borderId="31" xfId="0" applyBorder="1" applyAlignment="1">
      <alignment horizontal="left" indent="1"/>
    </xf>
    <xf numFmtId="0" fontId="0" fillId="0" borderId="4" xfId="0" applyBorder="1" applyAlignment="1">
      <alignment horizontal="left" vertical="center" indent="2"/>
    </xf>
    <xf numFmtId="0" fontId="0" fillId="0" borderId="1" xfId="0" applyBorder="1" applyAlignment="1">
      <alignment horizontal="left" vertical="center" indent="2"/>
    </xf>
    <xf numFmtId="0" fontId="29" fillId="2" borderId="14" xfId="0" applyFont="1" applyFill="1" applyBorder="1" applyAlignment="1">
      <alignment vertical="center"/>
    </xf>
    <xf numFmtId="0" fontId="11" fillId="7" borderId="14" xfId="0" applyFont="1" applyFill="1" applyBorder="1" applyAlignment="1">
      <alignment vertical="center"/>
    </xf>
    <xf numFmtId="0" fontId="23" fillId="7" borderId="14" xfId="0" applyFont="1" applyFill="1" applyBorder="1" applyAlignment="1">
      <alignment vertical="center"/>
    </xf>
    <xf numFmtId="0" fontId="27" fillId="0" borderId="0" xfId="0" applyFont="1" applyAlignment="1">
      <alignment horizontal="right" vertical="center" indent="1"/>
    </xf>
    <xf numFmtId="0" fontId="27" fillId="0" borderId="0" xfId="0" applyFont="1" applyAlignment="1">
      <alignment horizontal="right" vertical="center" wrapText="1" indent="1"/>
    </xf>
    <xf numFmtId="0" fontId="0" fillId="0" borderId="0" xfId="0" applyFont="1" applyBorder="1" applyAlignment="1">
      <alignment horizontal="left"/>
    </xf>
    <xf numFmtId="0" fontId="7" fillId="0" borderId="0" xfId="0" applyFont="1" applyBorder="1" applyAlignment="1">
      <alignment horizontal="left"/>
    </xf>
    <xf numFmtId="0" fontId="0" fillId="0" borderId="0" xfId="0" applyFont="1" applyBorder="1" applyAlignment="1">
      <alignment horizontal="left" vertical="center"/>
    </xf>
    <xf numFmtId="0" fontId="6" fillId="11" borderId="2"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18"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14" xfId="0" applyFont="1" applyFill="1" applyBorder="1" applyAlignment="1">
      <alignment horizontal="center" vertical="center"/>
    </xf>
    <xf numFmtId="0" fontId="6" fillId="10" borderId="18" xfId="0" applyFont="1" applyFill="1" applyBorder="1" applyAlignment="1">
      <alignment horizontal="center" vertical="center"/>
    </xf>
    <xf numFmtId="0" fontId="22" fillId="9" borderId="14" xfId="0" applyNumberFormat="1" applyFont="1" applyFill="1" applyBorder="1" applyAlignment="1">
      <alignment horizontal="right" vertical="center"/>
    </xf>
    <xf numFmtId="0" fontId="22" fillId="9" borderId="18" xfId="0" applyNumberFormat="1" applyFont="1" applyFill="1" applyBorder="1" applyAlignment="1">
      <alignment horizontal="right" vertical="center"/>
    </xf>
    <xf numFmtId="0" fontId="20" fillId="9" borderId="0" xfId="0" applyNumberFormat="1" applyFont="1" applyFill="1" applyBorder="1" applyAlignment="1">
      <alignment horizontal="center" vertical="center"/>
    </xf>
    <xf numFmtId="0" fontId="10" fillId="4" borderId="16"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20" fillId="9" borderId="14" xfId="0" applyNumberFormat="1" applyFont="1" applyFill="1" applyBorder="1" applyAlignment="1">
      <alignment horizontal="right" vertical="center"/>
    </xf>
    <xf numFmtId="0" fontId="20" fillId="9" borderId="18" xfId="0" applyNumberFormat="1" applyFont="1" applyFill="1" applyBorder="1" applyAlignment="1">
      <alignment horizontal="right" vertical="center"/>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10" fillId="4" borderId="8" xfId="0" applyFont="1" applyFill="1" applyBorder="1" applyAlignment="1">
      <alignment horizontal="center" vertical="center"/>
    </xf>
    <xf numFmtId="0" fontId="22" fillId="9" borderId="24" xfId="0" applyNumberFormat="1" applyFont="1" applyFill="1" applyBorder="1" applyAlignment="1">
      <alignment horizontal="right" vertical="center"/>
    </xf>
    <xf numFmtId="0" fontId="22" fillId="9" borderId="25" xfId="0" applyNumberFormat="1" applyFont="1" applyFill="1" applyBorder="1" applyAlignment="1">
      <alignment horizontal="right" vertical="center"/>
    </xf>
    <xf numFmtId="0" fontId="0" fillId="0" borderId="40" xfId="0" applyBorder="1" applyAlignment="1">
      <alignment horizontal="left" vertical="top" wrapText="1" indent="1"/>
    </xf>
    <xf numFmtId="0" fontId="0" fillId="0" borderId="34" xfId="0" applyBorder="1" applyAlignment="1">
      <alignment horizontal="left" vertical="top" wrapText="1" indent="1"/>
    </xf>
    <xf numFmtId="0" fontId="0" fillId="0" borderId="35" xfId="0" applyBorder="1" applyAlignment="1">
      <alignment horizontal="left" vertical="top" wrapText="1" indent="1"/>
    </xf>
    <xf numFmtId="0" fontId="0" fillId="0" borderId="31" xfId="0" applyBorder="1" applyAlignment="1">
      <alignment horizontal="left" vertical="top" indent="1"/>
    </xf>
    <xf numFmtId="0" fontId="0" fillId="0" borderId="0" xfId="0" applyBorder="1" applyAlignment="1">
      <alignment horizontal="left" vertical="top" indent="1"/>
    </xf>
    <xf numFmtId="0" fontId="0" fillId="0" borderId="41" xfId="0" applyBorder="1" applyAlignment="1">
      <alignment horizontal="left" vertical="top" indent="1"/>
    </xf>
    <xf numFmtId="0" fontId="0" fillId="0" borderId="33" xfId="0" applyBorder="1" applyAlignment="1">
      <alignment horizontal="left" vertical="top" indent="1"/>
    </xf>
    <xf numFmtId="0" fontId="0" fillId="0" borderId="34" xfId="0" applyBorder="1" applyAlignment="1">
      <alignment horizontal="left" vertical="top" indent="1"/>
    </xf>
    <xf numFmtId="0" fontId="0" fillId="0" borderId="42" xfId="0" applyBorder="1" applyAlignment="1">
      <alignment horizontal="left" vertical="top" indent="1"/>
    </xf>
    <xf numFmtId="0" fontId="0" fillId="0" borderId="27"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2" xfId="0" applyFont="1" applyBorder="1" applyAlignment="1">
      <alignment horizontal="left" vertical="top" wrapText="1" indent="1"/>
    </xf>
    <xf numFmtId="0" fontId="0" fillId="0" borderId="27" xfId="0" applyBorder="1" applyAlignment="1">
      <alignment horizontal="left" vertical="top" wrapText="1" indent="1"/>
    </xf>
    <xf numFmtId="0" fontId="0" fillId="0" borderId="0" xfId="0" applyBorder="1" applyAlignment="1">
      <alignment horizontal="left" vertical="top" wrapText="1" indent="1"/>
    </xf>
    <xf numFmtId="0" fontId="0" fillId="0" borderId="32" xfId="0" applyBorder="1" applyAlignment="1">
      <alignment horizontal="left" vertical="top" wrapText="1" indent="1"/>
    </xf>
    <xf numFmtId="0" fontId="0" fillId="0" borderId="27"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20" fillId="8" borderId="43" xfId="0" applyFont="1" applyFill="1" applyBorder="1" applyAlignment="1">
      <alignment horizontal="center" vertical="center"/>
    </xf>
    <xf numFmtId="0" fontId="20" fillId="8" borderId="44" xfId="0" applyFont="1" applyFill="1" applyBorder="1" applyAlignment="1">
      <alignment horizontal="center" vertical="center"/>
    </xf>
    <xf numFmtId="0" fontId="7" fillId="0" borderId="0" xfId="0" applyFont="1" applyAlignment="1">
      <alignment horizontal="center"/>
    </xf>
    <xf numFmtId="0" fontId="0" fillId="0" borderId="0" xfId="0" applyFont="1" applyBorder="1" applyAlignment="1">
      <alignment horizontal="center" vertical="center" wrapText="1"/>
    </xf>
    <xf numFmtId="0" fontId="6" fillId="12" borderId="1" xfId="0" applyFont="1" applyFill="1" applyBorder="1" applyAlignment="1">
      <alignment horizontal="center" vertical="center"/>
    </xf>
    <xf numFmtId="0" fontId="0" fillId="12" borderId="4" xfId="0" applyFill="1" applyBorder="1" applyAlignment="1">
      <alignment horizontal="left" vertical="center" indent="3"/>
    </xf>
    <xf numFmtId="0" fontId="0" fillId="13" borderId="4" xfId="0" applyFill="1" applyBorder="1" applyAlignment="1">
      <alignment horizontal="left" vertical="center" indent="3"/>
    </xf>
    <xf numFmtId="0" fontId="0" fillId="14" borderId="1" xfId="0" applyFill="1" applyBorder="1" applyAlignment="1">
      <alignment horizontal="left" vertical="center" indent="3"/>
    </xf>
    <xf numFmtId="0" fontId="0" fillId="15" borderId="4" xfId="0" applyFill="1" applyBorder="1" applyAlignment="1">
      <alignment horizontal="left" vertical="center" indent="3"/>
    </xf>
    <xf numFmtId="0" fontId="0" fillId="13" borderId="1" xfId="0" applyFill="1" applyBorder="1" applyAlignment="1">
      <alignment horizontal="left" vertical="center" indent="3"/>
    </xf>
    <xf numFmtId="0" fontId="0" fillId="15" borderId="1" xfId="0" applyFill="1" applyBorder="1" applyAlignment="1">
      <alignment horizontal="left" vertical="center" indent="3"/>
    </xf>
    <xf numFmtId="0" fontId="0" fillId="16" borderId="1" xfId="0" applyFill="1" applyBorder="1" applyAlignment="1">
      <alignment horizontal="left" vertical="center" indent="3"/>
    </xf>
  </cellXfs>
  <cellStyles count="2">
    <cellStyle name="Гиперссылка" xfId="1" builtinId="8" customBuiltin="1"/>
    <cellStyle name="Обычный" xfId="0" builtinId="0"/>
  </cellStyles>
  <dxfs count="192">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s>
  <tableStyles count="0" defaultTableStyle="TableStyleMedium2" defaultPivotStyle="PivotStyleLight16"/>
  <colors>
    <mruColors>
      <color rgb="FF0000FF"/>
      <color rgb="FFFFCC99"/>
      <color rgb="FFCC99FF"/>
      <color rgb="FFFF99FF"/>
      <color rgb="FFFFFF99"/>
      <color rgb="FF99CCFF"/>
      <color rgb="FFFF9999"/>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806438</xdr:colOff>
      <xdr:row>2</xdr:row>
      <xdr:rowOff>107155</xdr:rowOff>
    </xdr:from>
    <xdr:to>
      <xdr:col>1</xdr:col>
      <xdr:colOff>1780690</xdr:colOff>
      <xdr:row>5</xdr:row>
      <xdr:rowOff>381359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544626" y="821530"/>
          <a:ext cx="974252" cy="917142"/>
        </a:xfrm>
        <a:prstGeom prst="rect">
          <a:avLst/>
        </a:prstGeom>
      </xdr:spPr>
    </xdr:pic>
    <xdr:clientData/>
  </xdr:twoCellAnchor>
  <xdr:twoCellAnchor editAs="oneCell">
    <xdr:from>
      <xdr:col>0</xdr:col>
      <xdr:colOff>433919</xdr:colOff>
      <xdr:row>3</xdr:row>
      <xdr:rowOff>80566</xdr:rowOff>
    </xdr:from>
    <xdr:to>
      <xdr:col>1</xdr:col>
      <xdr:colOff>607411</xdr:colOff>
      <xdr:row>5</xdr:row>
      <xdr:rowOff>341231</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433919" y="884899"/>
          <a:ext cx="1006048" cy="808434"/>
        </a:xfrm>
        <a:prstGeom prst="rect">
          <a:avLst/>
        </a:prstGeom>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030A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D174"/>
  <sheetViews>
    <sheetView showGridLines="0" tabSelected="1" zoomScale="80" zoomScaleNormal="80" workbookViewId="0">
      <pane xSplit="7" ySplit="10" topLeftCell="H41" activePane="bottomRight" state="frozen"/>
      <selection pane="topRight" activeCell="H1" sqref="H1"/>
      <selection pane="bottomLeft" activeCell="A11" sqref="A11"/>
      <selection pane="bottomRight" activeCell="A61" sqref="A61:XFD61"/>
    </sheetView>
  </sheetViews>
  <sheetFormatPr defaultColWidth="8.88671875" defaultRowHeight="14.4" outlineLevelRow="2" x14ac:dyDescent="0.3"/>
  <cols>
    <col min="1" max="1" width="11" customWidth="1"/>
    <col min="2" max="2" width="42.77734375" customWidth="1"/>
    <col min="3" max="3" width="14.5546875" style="4" customWidth="1"/>
    <col min="4" max="4" width="14.6640625" style="64" hidden="1" customWidth="1"/>
    <col min="5" max="5" width="16.5546875" style="64" bestFit="1" customWidth="1"/>
    <col min="6" max="6" width="16.6640625" bestFit="1" customWidth="1"/>
    <col min="7" max="7" width="12.109375" style="4" bestFit="1" customWidth="1"/>
    <col min="8" max="11" width="5.44140625" customWidth="1"/>
    <col min="12" max="18" width="5.44140625" style="4" customWidth="1"/>
    <col min="19" max="23" width="5.44140625" customWidth="1"/>
    <col min="24" max="31" width="5.44140625" style="4" customWidth="1"/>
    <col min="32" max="32" width="5.44140625" customWidth="1"/>
    <col min="33" max="42" width="5.44140625" style="4" customWidth="1"/>
    <col min="43" max="43" width="5.44140625" customWidth="1"/>
    <col min="44" max="55" width="5.44140625" style="4" customWidth="1"/>
    <col min="56" max="56" width="7.33203125" customWidth="1"/>
    <col min="57" max="57" width="25.6640625" customWidth="1"/>
  </cols>
  <sheetData>
    <row r="1" spans="1:57" ht="37.5" customHeight="1" x14ac:dyDescent="0.3">
      <c r="A1" s="7" t="s">
        <v>220</v>
      </c>
    </row>
    <row r="2" spans="1:57" ht="18" x14ac:dyDescent="0.3">
      <c r="A2" s="15"/>
      <c r="B2" s="14"/>
      <c r="C2" s="14"/>
      <c r="D2" s="65"/>
      <c r="E2" s="65"/>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E2" s="3"/>
    </row>
    <row r="3" spans="1:57" s="4" customFormat="1" ht="8.25" customHeight="1" x14ac:dyDescent="0.3">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E3" s="3"/>
    </row>
    <row r="4" spans="1:57" s="4" customFormat="1" ht="35.1" customHeight="1" x14ac:dyDescent="0.3">
      <c r="A4" s="15"/>
      <c r="B4" s="109" t="s">
        <v>226</v>
      </c>
      <c r="C4" s="76" t="s">
        <v>162</v>
      </c>
      <c r="D4" s="131" t="s">
        <v>227</v>
      </c>
      <c r="E4" s="132"/>
      <c r="F4" s="132"/>
      <c r="G4" s="132"/>
      <c r="H4" s="14"/>
      <c r="I4" s="14"/>
      <c r="J4" s="14"/>
      <c r="K4" s="83" t="s">
        <v>169</v>
      </c>
      <c r="L4" s="121"/>
      <c r="M4" s="121"/>
      <c r="N4" s="82" t="s">
        <v>225</v>
      </c>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E4" s="3"/>
    </row>
    <row r="5" spans="1:57" s="4" customFormat="1" ht="7.5" customHeight="1" x14ac:dyDescent="0.3">
      <c r="A5" s="15"/>
      <c r="B5" s="14"/>
      <c r="C5" s="53"/>
      <c r="D5" s="110"/>
      <c r="E5" s="111"/>
      <c r="F5" s="111"/>
      <c r="G5" s="111"/>
      <c r="H5" s="14"/>
      <c r="K5" s="84"/>
      <c r="N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E5" s="3"/>
    </row>
    <row r="6" spans="1:57" s="4" customFormat="1" ht="33" customHeight="1" x14ac:dyDescent="0.3">
      <c r="A6" s="15"/>
      <c r="B6" s="14"/>
      <c r="C6" s="78" t="s">
        <v>131</v>
      </c>
      <c r="D6" s="132" t="s">
        <v>229</v>
      </c>
      <c r="E6" s="132"/>
      <c r="F6" s="132"/>
      <c r="G6" s="132"/>
      <c r="H6" s="14"/>
      <c r="I6" s="14"/>
      <c r="J6" s="14"/>
      <c r="K6" s="83" t="s">
        <v>169</v>
      </c>
      <c r="L6" s="14"/>
      <c r="M6" s="54"/>
      <c r="N6" s="82" t="s">
        <v>206</v>
      </c>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E6" s="3"/>
    </row>
    <row r="7" spans="1:57" s="4" customFormat="1" ht="7.5" customHeight="1" x14ac:dyDescent="0.3">
      <c r="A7" s="15"/>
      <c r="B7" s="14"/>
      <c r="C7" s="53"/>
      <c r="D7" s="112"/>
      <c r="E7" s="112"/>
      <c r="F7" s="112"/>
      <c r="G7" s="112"/>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E7" s="3"/>
    </row>
    <row r="8" spans="1:57" s="4" customFormat="1" ht="49.8" customHeight="1" x14ac:dyDescent="0.3">
      <c r="A8" s="15"/>
      <c r="B8" s="108" t="s">
        <v>223</v>
      </c>
      <c r="C8" s="77" t="s">
        <v>131</v>
      </c>
      <c r="D8" s="132" t="s">
        <v>228</v>
      </c>
      <c r="E8" s="132"/>
      <c r="F8" s="132"/>
      <c r="G8" s="132"/>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E8" s="3"/>
    </row>
    <row r="9" spans="1:57" ht="22.2" customHeight="1" x14ac:dyDescent="0.3">
      <c r="A9" s="5"/>
      <c r="B9" s="10"/>
      <c r="C9" s="10"/>
      <c r="F9" s="6"/>
      <c r="G9" s="6"/>
      <c r="H9" s="25">
        <v>1</v>
      </c>
      <c r="I9" s="25">
        <v>2</v>
      </c>
      <c r="J9" s="25">
        <v>3</v>
      </c>
      <c r="K9" s="25">
        <v>4</v>
      </c>
      <c r="L9" s="25">
        <v>5</v>
      </c>
      <c r="M9" s="25">
        <v>6</v>
      </c>
      <c r="N9" s="25">
        <v>7</v>
      </c>
      <c r="O9" s="25">
        <v>8</v>
      </c>
      <c r="P9" s="25">
        <v>9</v>
      </c>
      <c r="Q9" s="25">
        <v>10</v>
      </c>
      <c r="R9" s="25">
        <v>11</v>
      </c>
      <c r="S9" s="25">
        <v>12</v>
      </c>
      <c r="T9" s="26">
        <v>1</v>
      </c>
      <c r="U9" s="26">
        <v>2</v>
      </c>
      <c r="V9" s="26">
        <v>3</v>
      </c>
      <c r="W9" s="26">
        <v>4</v>
      </c>
      <c r="X9" s="26">
        <v>5</v>
      </c>
      <c r="Y9" s="26">
        <v>6</v>
      </c>
      <c r="Z9" s="26">
        <v>7</v>
      </c>
      <c r="AA9" s="26">
        <v>8</v>
      </c>
      <c r="AB9" s="26">
        <v>9</v>
      </c>
      <c r="AC9" s="26">
        <v>10</v>
      </c>
      <c r="AD9" s="26">
        <v>11</v>
      </c>
      <c r="AE9" s="26">
        <v>12</v>
      </c>
      <c r="AF9" s="25">
        <v>1</v>
      </c>
      <c r="AG9" s="25">
        <v>2</v>
      </c>
      <c r="AH9" s="25">
        <v>3</v>
      </c>
      <c r="AI9" s="25">
        <v>4</v>
      </c>
      <c r="AJ9" s="25">
        <v>5</v>
      </c>
      <c r="AK9" s="25">
        <v>6</v>
      </c>
      <c r="AL9" s="25">
        <v>7</v>
      </c>
      <c r="AM9" s="25">
        <v>8</v>
      </c>
      <c r="AN9" s="25">
        <v>9</v>
      </c>
      <c r="AO9" s="25">
        <v>10</v>
      </c>
      <c r="AP9" s="25">
        <v>11</v>
      </c>
      <c r="AQ9" s="25">
        <v>12</v>
      </c>
      <c r="AR9" s="26">
        <v>1</v>
      </c>
      <c r="AS9" s="26">
        <v>2</v>
      </c>
      <c r="AT9" s="26">
        <v>3</v>
      </c>
      <c r="AU9" s="26">
        <v>4</v>
      </c>
      <c r="AV9" s="26">
        <v>5</v>
      </c>
      <c r="AW9" s="26">
        <v>6</v>
      </c>
      <c r="AX9" s="26">
        <v>7</v>
      </c>
      <c r="AY9" s="26">
        <v>8</v>
      </c>
      <c r="AZ9" s="26">
        <v>9</v>
      </c>
      <c r="BA9" s="26">
        <v>10</v>
      </c>
      <c r="BB9" s="26">
        <v>11</v>
      </c>
      <c r="BC9" s="26">
        <v>12</v>
      </c>
      <c r="BE9" s="21"/>
    </row>
    <row r="10" spans="1:57" ht="22.2" customHeight="1" x14ac:dyDescent="0.3">
      <c r="A10" s="34" t="s">
        <v>39</v>
      </c>
      <c r="B10" s="34" t="s">
        <v>3</v>
      </c>
      <c r="C10" s="35" t="s">
        <v>131</v>
      </c>
      <c r="D10" s="35" t="s">
        <v>167</v>
      </c>
      <c r="E10" s="35" t="s">
        <v>168</v>
      </c>
      <c r="F10" s="35" t="s">
        <v>4</v>
      </c>
      <c r="G10" s="41" t="s">
        <v>71</v>
      </c>
      <c r="H10" s="122">
        <v>2020</v>
      </c>
      <c r="I10" s="123"/>
      <c r="J10" s="123"/>
      <c r="K10" s="123"/>
      <c r="L10" s="124"/>
      <c r="M10" s="124"/>
      <c r="N10" s="124"/>
      <c r="O10" s="124"/>
      <c r="P10" s="124"/>
      <c r="Q10" s="124"/>
      <c r="R10" s="124"/>
      <c r="S10" s="125"/>
      <c r="T10" s="126">
        <v>2021</v>
      </c>
      <c r="U10" s="127"/>
      <c r="V10" s="127"/>
      <c r="W10" s="127"/>
      <c r="X10" s="128"/>
      <c r="Y10" s="128"/>
      <c r="Z10" s="128"/>
      <c r="AA10" s="128"/>
      <c r="AB10" s="128"/>
      <c r="AC10" s="128"/>
      <c r="AD10" s="128"/>
      <c r="AE10" s="128"/>
      <c r="AF10" s="133">
        <v>2022</v>
      </c>
      <c r="AG10" s="122"/>
      <c r="AH10" s="122"/>
      <c r="AI10" s="122"/>
      <c r="AJ10" s="122"/>
      <c r="AK10" s="122"/>
      <c r="AL10" s="122"/>
      <c r="AM10" s="122"/>
      <c r="AN10" s="122"/>
      <c r="AO10" s="122"/>
      <c r="AP10" s="122"/>
      <c r="AQ10" s="123"/>
      <c r="AR10" s="126">
        <v>2023</v>
      </c>
      <c r="AS10" s="127"/>
      <c r="AT10" s="127"/>
      <c r="AU10" s="127"/>
      <c r="AV10" s="128"/>
      <c r="AW10" s="128"/>
      <c r="AX10" s="128"/>
      <c r="AY10" s="128"/>
      <c r="AZ10" s="128"/>
      <c r="BA10" s="128"/>
      <c r="BB10" s="128"/>
      <c r="BC10" s="128"/>
      <c r="BE10" s="21"/>
    </row>
    <row r="11" spans="1:57" s="12" customFormat="1" ht="19.5" customHeight="1" x14ac:dyDescent="0.35">
      <c r="A11" s="62">
        <f>SUM(A12,A37)</f>
        <v>1771</v>
      </c>
      <c r="B11" s="63" t="s">
        <v>87</v>
      </c>
      <c r="C11" s="19"/>
      <c r="D11" s="55"/>
      <c r="E11" s="55"/>
      <c r="F11" s="20"/>
      <c r="G11" s="62">
        <f>G12</f>
        <v>27</v>
      </c>
      <c r="H11" s="107">
        <f>IF(SUM(H12,H37)&gt;0,SUM(H12,H37),"")</f>
        <v>122</v>
      </c>
      <c r="I11" s="62">
        <f t="shared" ref="I11:BC11" si="0">IF(SUM(I12,I37)&gt;0,SUM(I12,I37),"")</f>
        <v>23</v>
      </c>
      <c r="J11" s="62">
        <f t="shared" si="0"/>
        <v>24</v>
      </c>
      <c r="K11" s="62" t="str">
        <f t="shared" si="0"/>
        <v/>
      </c>
      <c r="L11" s="62">
        <f t="shared" si="0"/>
        <v>25</v>
      </c>
      <c r="M11" s="62">
        <f t="shared" si="0"/>
        <v>2</v>
      </c>
      <c r="N11" s="62">
        <f t="shared" si="0"/>
        <v>12</v>
      </c>
      <c r="O11" s="62">
        <f t="shared" si="0"/>
        <v>73</v>
      </c>
      <c r="P11" s="62">
        <f t="shared" si="0"/>
        <v>8</v>
      </c>
      <c r="Q11" s="62">
        <f t="shared" si="0"/>
        <v>111</v>
      </c>
      <c r="R11" s="62">
        <f t="shared" si="0"/>
        <v>18</v>
      </c>
      <c r="S11" s="62">
        <f t="shared" si="0"/>
        <v>10</v>
      </c>
      <c r="T11" s="62">
        <f t="shared" si="0"/>
        <v>4</v>
      </c>
      <c r="U11" s="62">
        <f t="shared" si="0"/>
        <v>8</v>
      </c>
      <c r="V11" s="62">
        <f t="shared" si="0"/>
        <v>95</v>
      </c>
      <c r="W11" s="62">
        <f t="shared" si="0"/>
        <v>4</v>
      </c>
      <c r="X11" s="62" t="str">
        <f t="shared" si="0"/>
        <v/>
      </c>
      <c r="Y11" s="62">
        <f t="shared" si="0"/>
        <v>23</v>
      </c>
      <c r="Z11" s="62" t="str">
        <f t="shared" si="0"/>
        <v/>
      </c>
      <c r="AA11" s="62" t="str">
        <f t="shared" si="0"/>
        <v/>
      </c>
      <c r="AB11" s="62" t="str">
        <f t="shared" si="0"/>
        <v/>
      </c>
      <c r="AC11" s="105">
        <f t="shared" si="0"/>
        <v>1175</v>
      </c>
      <c r="AD11" s="62" t="str">
        <f t="shared" si="0"/>
        <v/>
      </c>
      <c r="AE11" s="62">
        <f t="shared" si="0"/>
        <v>7</v>
      </c>
      <c r="AF11" s="62" t="str">
        <f t="shared" si="0"/>
        <v/>
      </c>
      <c r="AG11" s="62" t="str">
        <f t="shared" si="0"/>
        <v/>
      </c>
      <c r="AH11" s="62" t="str">
        <f t="shared" si="0"/>
        <v/>
      </c>
      <c r="AI11" s="62" t="str">
        <f t="shared" si="0"/>
        <v/>
      </c>
      <c r="AJ11" s="62" t="str">
        <f t="shared" si="0"/>
        <v/>
      </c>
      <c r="AK11" s="62" t="str">
        <f t="shared" si="0"/>
        <v/>
      </c>
      <c r="AL11" s="62" t="str">
        <f t="shared" si="0"/>
        <v/>
      </c>
      <c r="AM11" s="62" t="str">
        <f t="shared" si="0"/>
        <v/>
      </c>
      <c r="AN11" s="62" t="str">
        <f t="shared" si="0"/>
        <v/>
      </c>
      <c r="AO11" s="62" t="str">
        <f t="shared" si="0"/>
        <v/>
      </c>
      <c r="AP11" s="62" t="str">
        <f t="shared" si="0"/>
        <v/>
      </c>
      <c r="AQ11" s="62" t="str">
        <f t="shared" si="0"/>
        <v/>
      </c>
      <c r="AR11" s="62" t="str">
        <f t="shared" si="0"/>
        <v/>
      </c>
      <c r="AS11" s="62" t="str">
        <f t="shared" si="0"/>
        <v/>
      </c>
      <c r="AT11" s="62" t="str">
        <f t="shared" si="0"/>
        <v/>
      </c>
      <c r="AU11" s="62" t="str">
        <f t="shared" si="0"/>
        <v/>
      </c>
      <c r="AV11" s="62" t="str">
        <f t="shared" si="0"/>
        <v/>
      </c>
      <c r="AW11" s="62" t="str">
        <f t="shared" si="0"/>
        <v/>
      </c>
      <c r="AX11" s="62" t="str">
        <f t="shared" si="0"/>
        <v/>
      </c>
      <c r="AY11" s="62" t="str">
        <f t="shared" si="0"/>
        <v/>
      </c>
      <c r="AZ11" s="62" t="str">
        <f t="shared" si="0"/>
        <v/>
      </c>
      <c r="BA11" s="62" t="str">
        <f t="shared" si="0"/>
        <v/>
      </c>
      <c r="BB11" s="62" t="str">
        <f t="shared" si="0"/>
        <v/>
      </c>
      <c r="BC11" s="19" t="str">
        <f t="shared" si="0"/>
        <v/>
      </c>
      <c r="BE11" s="21"/>
    </row>
    <row r="12" spans="1:57" s="12" customFormat="1" ht="19.5" customHeight="1" outlineLevel="1" x14ac:dyDescent="0.35">
      <c r="A12" s="59">
        <f>SUM(A13:A36)</f>
        <v>310</v>
      </c>
      <c r="B12" s="56" t="s">
        <v>0</v>
      </c>
      <c r="C12" s="19"/>
      <c r="D12" s="55"/>
      <c r="E12" s="55"/>
      <c r="F12" s="20"/>
      <c r="G12" s="42">
        <f>SUM(G13:G36)</f>
        <v>27</v>
      </c>
      <c r="H12" s="106">
        <f t="shared" ref="H12:BC12" si="1">IF(SUM(H13:H36)&gt;0,SUM(H13:H36),"")</f>
        <v>122</v>
      </c>
      <c r="I12" s="19">
        <f t="shared" si="1"/>
        <v>23</v>
      </c>
      <c r="J12" s="19">
        <f t="shared" si="1"/>
        <v>8</v>
      </c>
      <c r="K12" s="19" t="str">
        <f t="shared" si="1"/>
        <v/>
      </c>
      <c r="L12" s="19">
        <f t="shared" si="1"/>
        <v>25</v>
      </c>
      <c r="M12" s="19">
        <f t="shared" si="1"/>
        <v>2</v>
      </c>
      <c r="N12" s="19">
        <f t="shared" si="1"/>
        <v>8</v>
      </c>
      <c r="O12" s="19">
        <f t="shared" si="1"/>
        <v>8</v>
      </c>
      <c r="P12" s="19">
        <f t="shared" si="1"/>
        <v>8</v>
      </c>
      <c r="Q12" s="19">
        <f t="shared" si="1"/>
        <v>15</v>
      </c>
      <c r="R12" s="19">
        <f t="shared" si="1"/>
        <v>12</v>
      </c>
      <c r="S12" s="19">
        <f t="shared" si="1"/>
        <v>10</v>
      </c>
      <c r="T12" s="19" t="str">
        <f t="shared" si="1"/>
        <v/>
      </c>
      <c r="U12" s="19">
        <f t="shared" si="1"/>
        <v>8</v>
      </c>
      <c r="V12" s="19" t="str">
        <f t="shared" si="1"/>
        <v/>
      </c>
      <c r="W12" s="19">
        <f>IF(SUM(W25)&gt;0,SUM(W25),"")</f>
        <v>4</v>
      </c>
      <c r="X12" s="19" t="str">
        <f t="shared" si="1"/>
        <v/>
      </c>
      <c r="Y12" s="19">
        <f>IF(SUM(W21,W27:Y30,W35:Y36)&gt;0,SUM(W21,W27:Y30,W35:Y36),"")</f>
        <v>23</v>
      </c>
      <c r="Z12" s="19" t="str">
        <f t="shared" si="1"/>
        <v/>
      </c>
      <c r="AA12" s="19" t="str">
        <f t="shared" si="1"/>
        <v/>
      </c>
      <c r="AB12" s="19" t="str">
        <f t="shared" si="1"/>
        <v/>
      </c>
      <c r="AC12" s="19"/>
      <c r="AD12" s="19" t="str">
        <f t="shared" si="1"/>
        <v/>
      </c>
      <c r="AE12" s="19">
        <f>SUM(AC22,AC31)</f>
        <v>7</v>
      </c>
      <c r="AF12" s="19" t="str">
        <f t="shared" si="1"/>
        <v/>
      </c>
      <c r="AG12" s="19" t="str">
        <f t="shared" si="1"/>
        <v/>
      </c>
      <c r="AH12" s="19" t="str">
        <f t="shared" si="1"/>
        <v/>
      </c>
      <c r="AI12" s="19" t="str">
        <f t="shared" si="1"/>
        <v/>
      </c>
      <c r="AJ12" s="19" t="str">
        <f t="shared" si="1"/>
        <v/>
      </c>
      <c r="AK12" s="19" t="str">
        <f t="shared" si="1"/>
        <v/>
      </c>
      <c r="AL12" s="19" t="str">
        <f t="shared" si="1"/>
        <v/>
      </c>
      <c r="AM12" s="19" t="str">
        <f t="shared" si="1"/>
        <v/>
      </c>
      <c r="AN12" s="19" t="str">
        <f t="shared" si="1"/>
        <v/>
      </c>
      <c r="AO12" s="19" t="str">
        <f t="shared" si="1"/>
        <v/>
      </c>
      <c r="AP12" s="19" t="str">
        <f t="shared" si="1"/>
        <v/>
      </c>
      <c r="AQ12" s="19" t="str">
        <f t="shared" si="1"/>
        <v/>
      </c>
      <c r="AR12" s="19" t="str">
        <f t="shared" si="1"/>
        <v/>
      </c>
      <c r="AS12" s="19" t="str">
        <f t="shared" si="1"/>
        <v/>
      </c>
      <c r="AT12" s="19" t="str">
        <f t="shared" si="1"/>
        <v/>
      </c>
      <c r="AU12" s="19" t="str">
        <f t="shared" si="1"/>
        <v/>
      </c>
      <c r="AV12" s="19" t="str">
        <f t="shared" si="1"/>
        <v/>
      </c>
      <c r="AW12" s="19" t="str">
        <f t="shared" si="1"/>
        <v/>
      </c>
      <c r="AX12" s="19" t="str">
        <f t="shared" si="1"/>
        <v/>
      </c>
      <c r="AY12" s="19" t="str">
        <f t="shared" si="1"/>
        <v/>
      </c>
      <c r="AZ12" s="19" t="str">
        <f t="shared" si="1"/>
        <v/>
      </c>
      <c r="BA12" s="19" t="str">
        <f t="shared" si="1"/>
        <v/>
      </c>
      <c r="BB12" s="19" t="str">
        <f t="shared" si="1"/>
        <v/>
      </c>
      <c r="BC12" s="19" t="str">
        <f t="shared" si="1"/>
        <v/>
      </c>
      <c r="BE12" s="21"/>
    </row>
    <row r="13" spans="1:57" ht="19.5" customHeight="1" outlineLevel="2" x14ac:dyDescent="0.3">
      <c r="A13" s="60">
        <v>6</v>
      </c>
      <c r="B13" s="57" t="s">
        <v>78</v>
      </c>
      <c r="C13" s="74" t="s">
        <v>132</v>
      </c>
      <c r="D13" s="66">
        <v>43678</v>
      </c>
      <c r="E13" s="66" t="s">
        <v>72</v>
      </c>
      <c r="F13" s="17" t="s">
        <v>10</v>
      </c>
      <c r="G13" s="43"/>
      <c r="H13" s="36">
        <v>6</v>
      </c>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E13" s="21"/>
    </row>
    <row r="14" spans="1:57" s="4" customFormat="1" ht="19.5" customHeight="1" outlineLevel="2" x14ac:dyDescent="0.3">
      <c r="A14" s="60">
        <v>4</v>
      </c>
      <c r="B14" s="57" t="s">
        <v>79</v>
      </c>
      <c r="C14" s="74" t="s">
        <v>133</v>
      </c>
      <c r="D14" s="66">
        <v>43709</v>
      </c>
      <c r="E14" s="66">
        <v>43709</v>
      </c>
      <c r="F14" s="17" t="s">
        <v>10</v>
      </c>
      <c r="G14" s="43">
        <v>4</v>
      </c>
      <c r="H14" s="3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E14" s="21"/>
    </row>
    <row r="15" spans="1:57" s="4" customFormat="1" ht="19.5" customHeight="1" outlineLevel="2" x14ac:dyDescent="0.3">
      <c r="A15" s="60">
        <v>1</v>
      </c>
      <c r="B15" s="57" t="s">
        <v>80</v>
      </c>
      <c r="C15" s="74" t="s">
        <v>133</v>
      </c>
      <c r="D15" s="66">
        <v>43647</v>
      </c>
      <c r="E15" s="66">
        <v>43831</v>
      </c>
      <c r="F15" s="17" t="s">
        <v>10</v>
      </c>
      <c r="G15" s="43"/>
      <c r="H15" s="36">
        <v>1</v>
      </c>
      <c r="I15" s="31"/>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E15" s="21"/>
    </row>
    <row r="16" spans="1:57" s="4" customFormat="1" ht="19.5" customHeight="1" outlineLevel="2" x14ac:dyDescent="0.3">
      <c r="A16" s="60">
        <v>1</v>
      </c>
      <c r="B16" s="57" t="s">
        <v>81</v>
      </c>
      <c r="C16" s="74" t="s">
        <v>134</v>
      </c>
      <c r="D16" s="66">
        <v>43647</v>
      </c>
      <c r="E16" s="66">
        <v>43831</v>
      </c>
      <c r="F16" s="17" t="s">
        <v>10</v>
      </c>
      <c r="G16" s="43"/>
      <c r="H16" s="36">
        <v>1</v>
      </c>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E16" s="21"/>
    </row>
    <row r="17" spans="1:57" s="4" customFormat="1" ht="19.5" customHeight="1" outlineLevel="2" x14ac:dyDescent="0.3">
      <c r="A17" s="60">
        <v>1</v>
      </c>
      <c r="B17" s="57" t="s">
        <v>82</v>
      </c>
      <c r="C17" s="74" t="s">
        <v>135</v>
      </c>
      <c r="D17" s="66">
        <v>43709</v>
      </c>
      <c r="E17" s="66">
        <v>43831</v>
      </c>
      <c r="F17" s="17" t="s">
        <v>10</v>
      </c>
      <c r="G17" s="43"/>
      <c r="H17" s="36">
        <v>1</v>
      </c>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E17" s="21"/>
    </row>
    <row r="18" spans="1:57" s="4" customFormat="1" ht="19.5" customHeight="1" outlineLevel="2" x14ac:dyDescent="0.3">
      <c r="A18" s="60">
        <v>4</v>
      </c>
      <c r="B18" s="57" t="s">
        <v>83</v>
      </c>
      <c r="C18" s="74" t="s">
        <v>136</v>
      </c>
      <c r="D18" s="66">
        <v>43709</v>
      </c>
      <c r="E18" s="66">
        <v>43862</v>
      </c>
      <c r="F18" s="17" t="s">
        <v>10</v>
      </c>
      <c r="G18" s="43"/>
      <c r="H18" s="36">
        <v>3</v>
      </c>
      <c r="I18" s="18">
        <v>1</v>
      </c>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E18" s="21"/>
    </row>
    <row r="19" spans="1:57" s="4" customFormat="1" ht="19.5" customHeight="1" outlineLevel="2" x14ac:dyDescent="0.3">
      <c r="A19" s="60">
        <v>2</v>
      </c>
      <c r="B19" s="57" t="s">
        <v>84</v>
      </c>
      <c r="C19" s="74" t="s">
        <v>137</v>
      </c>
      <c r="D19" s="66">
        <v>43678</v>
      </c>
      <c r="E19" s="66">
        <v>43831</v>
      </c>
      <c r="F19" s="17" t="s">
        <v>10</v>
      </c>
      <c r="G19" s="43"/>
      <c r="H19" s="36">
        <v>2</v>
      </c>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E19" s="21"/>
    </row>
    <row r="20" spans="1:57" s="4" customFormat="1" ht="19.5" customHeight="1" outlineLevel="2" x14ac:dyDescent="0.3">
      <c r="A20" s="60">
        <v>3</v>
      </c>
      <c r="B20" s="57" t="s">
        <v>7</v>
      </c>
      <c r="C20" s="74" t="s">
        <v>137</v>
      </c>
      <c r="D20" s="66">
        <v>43770</v>
      </c>
      <c r="E20" s="66">
        <v>43831</v>
      </c>
      <c r="F20" s="17" t="s">
        <v>10</v>
      </c>
      <c r="G20" s="43"/>
      <c r="H20" s="36">
        <v>3</v>
      </c>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E20" s="21"/>
    </row>
    <row r="21" spans="1:57" s="4" customFormat="1" ht="19.5" customHeight="1" outlineLevel="2" x14ac:dyDescent="0.3">
      <c r="A21" s="60">
        <v>2</v>
      </c>
      <c r="B21" s="57" t="s">
        <v>62</v>
      </c>
      <c r="C21" s="75" t="s">
        <v>141</v>
      </c>
      <c r="D21" s="66">
        <v>44348</v>
      </c>
      <c r="E21" s="66">
        <v>44348</v>
      </c>
      <c r="F21" s="17" t="s">
        <v>10</v>
      </c>
      <c r="G21" s="43"/>
      <c r="H21" s="38"/>
      <c r="I21" s="18"/>
      <c r="J21" s="18"/>
      <c r="K21" s="18"/>
      <c r="L21" s="18"/>
      <c r="M21" s="18"/>
      <c r="N21" s="18"/>
      <c r="O21" s="18"/>
      <c r="P21" s="18"/>
      <c r="Q21" s="18"/>
      <c r="R21" s="18"/>
      <c r="S21" s="18"/>
      <c r="T21" s="18"/>
      <c r="U21" s="18"/>
      <c r="V21" s="18"/>
      <c r="W21" s="119">
        <v>2</v>
      </c>
      <c r="X21" s="119"/>
      <c r="Y21" s="120"/>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E21" s="21"/>
    </row>
    <row r="22" spans="1:57" s="4" customFormat="1" ht="19.5" customHeight="1" outlineLevel="2" x14ac:dyDescent="0.3">
      <c r="A22" s="60">
        <v>2</v>
      </c>
      <c r="B22" s="57" t="s">
        <v>144</v>
      </c>
      <c r="C22" s="87" t="s">
        <v>144</v>
      </c>
      <c r="D22" s="66">
        <v>44531</v>
      </c>
      <c r="E22" s="66">
        <v>44531</v>
      </c>
      <c r="F22" s="32" t="s">
        <v>6</v>
      </c>
      <c r="G22" s="43"/>
      <c r="H22" s="38"/>
      <c r="I22" s="18"/>
      <c r="J22" s="18"/>
      <c r="K22" s="18"/>
      <c r="L22" s="18"/>
      <c r="M22" s="18"/>
      <c r="N22" s="18"/>
      <c r="O22" s="18"/>
      <c r="P22" s="18"/>
      <c r="Q22" s="18"/>
      <c r="R22" s="18"/>
      <c r="S22" s="18"/>
      <c r="T22" s="18"/>
      <c r="U22" s="18"/>
      <c r="V22" s="18"/>
      <c r="W22" s="18"/>
      <c r="X22" s="18"/>
      <c r="Y22" s="18"/>
      <c r="Z22" s="18"/>
      <c r="AA22" s="18"/>
      <c r="AB22" s="18"/>
      <c r="AC22" s="119">
        <v>2</v>
      </c>
      <c r="AD22" s="119"/>
      <c r="AE22" s="120"/>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E22" s="21"/>
    </row>
    <row r="23" spans="1:57" s="4" customFormat="1" ht="19.5" customHeight="1" outlineLevel="2" x14ac:dyDescent="0.3">
      <c r="A23" s="60">
        <v>81</v>
      </c>
      <c r="B23" s="57" t="s">
        <v>73</v>
      </c>
      <c r="C23" s="74" t="s">
        <v>146</v>
      </c>
      <c r="D23" s="66">
        <v>43405</v>
      </c>
      <c r="E23" s="66">
        <v>44166</v>
      </c>
      <c r="F23" s="17" t="s">
        <v>10</v>
      </c>
      <c r="G23" s="43">
        <v>17</v>
      </c>
      <c r="H23" s="36">
        <v>35</v>
      </c>
      <c r="I23" s="18">
        <v>7</v>
      </c>
      <c r="J23" s="18"/>
      <c r="K23" s="18"/>
      <c r="L23" s="18"/>
      <c r="M23" s="18"/>
      <c r="N23" s="18"/>
      <c r="O23" s="18">
        <v>8</v>
      </c>
      <c r="P23" s="18"/>
      <c r="Q23" s="18">
        <v>7</v>
      </c>
      <c r="R23" s="18"/>
      <c r="S23" s="18">
        <v>7</v>
      </c>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E23" s="21"/>
    </row>
    <row r="24" spans="1:57" s="4" customFormat="1" ht="19.5" customHeight="1" outlineLevel="2" x14ac:dyDescent="0.3">
      <c r="A24" s="60">
        <v>4</v>
      </c>
      <c r="B24" s="57" t="s">
        <v>74</v>
      </c>
      <c r="C24" s="74" t="s">
        <v>138</v>
      </c>
      <c r="D24" s="66">
        <v>43647</v>
      </c>
      <c r="E24" s="66">
        <v>43831</v>
      </c>
      <c r="F24" s="17" t="s">
        <v>10</v>
      </c>
      <c r="G24" s="43"/>
      <c r="H24" s="36">
        <v>4</v>
      </c>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E24" s="21"/>
    </row>
    <row r="25" spans="1:57" s="4" customFormat="1" ht="19.5" customHeight="1" outlineLevel="2" x14ac:dyDescent="0.3">
      <c r="A25" s="60">
        <v>69</v>
      </c>
      <c r="B25" s="57" t="s">
        <v>75</v>
      </c>
      <c r="C25" s="74" t="s">
        <v>139</v>
      </c>
      <c r="D25" s="66">
        <v>43647</v>
      </c>
      <c r="E25" s="66">
        <v>44287</v>
      </c>
      <c r="F25" s="17" t="s">
        <v>10</v>
      </c>
      <c r="G25" s="43"/>
      <c r="H25" s="36">
        <v>25</v>
      </c>
      <c r="I25" s="18"/>
      <c r="J25" s="18"/>
      <c r="K25" s="18"/>
      <c r="L25" s="18">
        <v>8</v>
      </c>
      <c r="M25" s="18"/>
      <c r="N25" s="50">
        <v>8</v>
      </c>
      <c r="O25" s="18"/>
      <c r="P25" s="18"/>
      <c r="Q25" s="18">
        <v>8</v>
      </c>
      <c r="R25" s="18">
        <v>8</v>
      </c>
      <c r="S25" s="18"/>
      <c r="T25" s="18"/>
      <c r="U25" s="18">
        <v>8</v>
      </c>
      <c r="V25" s="18"/>
      <c r="W25" s="18">
        <v>4</v>
      </c>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E25" s="21"/>
    </row>
    <row r="26" spans="1:57" s="4" customFormat="1" ht="19.5" customHeight="1" outlineLevel="2" x14ac:dyDescent="0.3">
      <c r="A26" s="60">
        <v>12</v>
      </c>
      <c r="B26" s="57" t="s">
        <v>40</v>
      </c>
      <c r="C26" s="74" t="s">
        <v>140</v>
      </c>
      <c r="D26" s="66">
        <v>43770</v>
      </c>
      <c r="E26" s="66">
        <v>43952</v>
      </c>
      <c r="F26" s="17" t="s">
        <v>10</v>
      </c>
      <c r="G26" s="43"/>
      <c r="H26" s="36">
        <v>5</v>
      </c>
      <c r="I26" s="18"/>
      <c r="J26" s="18">
        <v>4</v>
      </c>
      <c r="K26" s="18"/>
      <c r="L26" s="18">
        <v>3</v>
      </c>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E26" s="21"/>
    </row>
    <row r="27" spans="1:57" s="4" customFormat="1" ht="19.5" customHeight="1" outlineLevel="2" x14ac:dyDescent="0.3">
      <c r="A27" s="60">
        <v>1</v>
      </c>
      <c r="B27" s="57" t="s">
        <v>63</v>
      </c>
      <c r="C27" s="75" t="s">
        <v>148</v>
      </c>
      <c r="D27" s="66">
        <v>44348</v>
      </c>
      <c r="E27" s="66">
        <v>44348</v>
      </c>
      <c r="F27" s="17" t="s">
        <v>10</v>
      </c>
      <c r="G27" s="43"/>
      <c r="H27" s="38"/>
      <c r="I27" s="18"/>
      <c r="J27" s="18"/>
      <c r="K27" s="18"/>
      <c r="L27" s="18"/>
      <c r="M27" s="18"/>
      <c r="N27" s="18"/>
      <c r="O27" s="18"/>
      <c r="P27" s="18"/>
      <c r="Q27" s="18"/>
      <c r="R27" s="18"/>
      <c r="S27" s="18"/>
      <c r="T27" s="18"/>
      <c r="U27" s="18"/>
      <c r="V27" s="49"/>
      <c r="W27" s="119">
        <v>1</v>
      </c>
      <c r="X27" s="119"/>
      <c r="Y27" s="120"/>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E27" s="21"/>
    </row>
    <row r="28" spans="1:57" s="4" customFormat="1" ht="19.5" customHeight="1" outlineLevel="2" x14ac:dyDescent="0.3">
      <c r="A28" s="60">
        <v>9</v>
      </c>
      <c r="B28" s="57" t="s">
        <v>64</v>
      </c>
      <c r="C28" s="75" t="s">
        <v>147</v>
      </c>
      <c r="D28" s="66">
        <v>44348</v>
      </c>
      <c r="E28" s="66">
        <v>44348</v>
      </c>
      <c r="F28" s="17" t="s">
        <v>10</v>
      </c>
      <c r="G28" s="43"/>
      <c r="H28" s="38"/>
      <c r="I28" s="18"/>
      <c r="J28" s="18"/>
      <c r="K28" s="18"/>
      <c r="L28" s="18"/>
      <c r="M28" s="18"/>
      <c r="N28" s="18"/>
      <c r="O28" s="18"/>
      <c r="P28" s="18"/>
      <c r="Q28" s="18"/>
      <c r="R28" s="18"/>
      <c r="S28" s="18"/>
      <c r="T28" s="18"/>
      <c r="U28" s="18"/>
      <c r="V28" s="49"/>
      <c r="W28" s="119">
        <v>9</v>
      </c>
      <c r="X28" s="119"/>
      <c r="Y28" s="120"/>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E28" s="21"/>
    </row>
    <row r="29" spans="1:57" s="4" customFormat="1" ht="19.5" customHeight="1" outlineLevel="2" x14ac:dyDescent="0.3">
      <c r="A29" s="60">
        <v>4</v>
      </c>
      <c r="B29" s="57" t="s">
        <v>65</v>
      </c>
      <c r="C29" s="75" t="s">
        <v>150</v>
      </c>
      <c r="D29" s="66">
        <v>44348</v>
      </c>
      <c r="E29" s="66">
        <v>44348</v>
      </c>
      <c r="F29" s="17" t="s">
        <v>10</v>
      </c>
      <c r="G29" s="43"/>
      <c r="H29" s="38"/>
      <c r="I29" s="18"/>
      <c r="J29" s="18"/>
      <c r="K29" s="18"/>
      <c r="L29" s="18"/>
      <c r="M29" s="18"/>
      <c r="N29" s="18"/>
      <c r="O29" s="18"/>
      <c r="P29" s="18"/>
      <c r="Q29" s="18"/>
      <c r="R29" s="18"/>
      <c r="S29" s="18"/>
      <c r="T29" s="18"/>
      <c r="U29" s="18"/>
      <c r="V29" s="49"/>
      <c r="W29" s="119">
        <v>4</v>
      </c>
      <c r="X29" s="119"/>
      <c r="Y29" s="120"/>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E29" s="21"/>
    </row>
    <row r="30" spans="1:57" s="4" customFormat="1" ht="19.5" customHeight="1" outlineLevel="2" x14ac:dyDescent="0.3">
      <c r="A30" s="60">
        <v>1</v>
      </c>
      <c r="B30" s="57" t="s">
        <v>66</v>
      </c>
      <c r="C30" s="75" t="s">
        <v>149</v>
      </c>
      <c r="D30" s="66">
        <v>44348</v>
      </c>
      <c r="E30" s="66">
        <v>44348</v>
      </c>
      <c r="F30" s="17" t="s">
        <v>10</v>
      </c>
      <c r="G30" s="43"/>
      <c r="H30" s="38"/>
      <c r="I30" s="18"/>
      <c r="J30" s="18"/>
      <c r="K30" s="18"/>
      <c r="L30" s="18"/>
      <c r="M30" s="18"/>
      <c r="N30" s="18"/>
      <c r="O30" s="18"/>
      <c r="P30" s="18"/>
      <c r="Q30" s="18"/>
      <c r="R30" s="18"/>
      <c r="S30" s="18"/>
      <c r="T30" s="18"/>
      <c r="U30" s="18"/>
      <c r="V30" s="49"/>
      <c r="W30" s="119">
        <v>1</v>
      </c>
      <c r="X30" s="119"/>
      <c r="Y30" s="120"/>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E30" s="21"/>
    </row>
    <row r="31" spans="1:57" s="4" customFormat="1" ht="19.5" customHeight="1" outlineLevel="2" x14ac:dyDescent="0.3">
      <c r="A31" s="60">
        <v>5</v>
      </c>
      <c r="B31" s="57" t="s">
        <v>145</v>
      </c>
      <c r="C31" s="87" t="s">
        <v>145</v>
      </c>
      <c r="D31" s="66">
        <v>44531</v>
      </c>
      <c r="E31" s="66">
        <v>44531</v>
      </c>
      <c r="F31" s="32" t="s">
        <v>6</v>
      </c>
      <c r="G31" s="43"/>
      <c r="H31" s="38"/>
      <c r="I31" s="18"/>
      <c r="J31" s="18"/>
      <c r="K31" s="18"/>
      <c r="L31" s="18"/>
      <c r="M31" s="18"/>
      <c r="N31" s="18"/>
      <c r="O31" s="18"/>
      <c r="P31" s="18"/>
      <c r="Q31" s="18"/>
      <c r="R31" s="18"/>
      <c r="S31" s="18"/>
      <c r="T31" s="18"/>
      <c r="U31" s="18"/>
      <c r="V31" s="18"/>
      <c r="W31" s="18"/>
      <c r="X31" s="18"/>
      <c r="Y31" s="18"/>
      <c r="Z31" s="18"/>
      <c r="AA31" s="18"/>
      <c r="AB31" s="51"/>
      <c r="AC31" s="119">
        <v>5</v>
      </c>
      <c r="AD31" s="119"/>
      <c r="AE31" s="120"/>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E31" s="21"/>
    </row>
    <row r="32" spans="1:57" s="4" customFormat="1" ht="19.5" customHeight="1" outlineLevel="2" x14ac:dyDescent="0.3">
      <c r="A32" s="60">
        <v>5</v>
      </c>
      <c r="B32" s="57" t="s">
        <v>8</v>
      </c>
      <c r="C32" s="74" t="s">
        <v>153</v>
      </c>
      <c r="D32" s="66">
        <v>43952</v>
      </c>
      <c r="E32" s="66">
        <v>44075</v>
      </c>
      <c r="F32" s="17" t="s">
        <v>10</v>
      </c>
      <c r="G32" s="43"/>
      <c r="H32" s="37"/>
      <c r="I32" s="18"/>
      <c r="J32" s="18"/>
      <c r="K32" s="18"/>
      <c r="L32" s="18">
        <v>1</v>
      </c>
      <c r="M32" s="18"/>
      <c r="N32" s="18"/>
      <c r="O32" s="18"/>
      <c r="P32" s="18">
        <v>4</v>
      </c>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E32" s="21"/>
    </row>
    <row r="33" spans="1:57" s="4" customFormat="1" ht="19.5" customHeight="1" outlineLevel="2" x14ac:dyDescent="0.3">
      <c r="A33" s="60">
        <v>44</v>
      </c>
      <c r="B33" s="57" t="s">
        <v>76</v>
      </c>
      <c r="C33" s="75" t="s">
        <v>142</v>
      </c>
      <c r="D33" s="66">
        <v>43617</v>
      </c>
      <c r="E33" s="66">
        <v>44166</v>
      </c>
      <c r="F33" s="17" t="s">
        <v>10</v>
      </c>
      <c r="G33" s="43">
        <v>2</v>
      </c>
      <c r="H33" s="36">
        <v>18</v>
      </c>
      <c r="I33" s="18">
        <v>4</v>
      </c>
      <c r="J33" s="18">
        <v>4</v>
      </c>
      <c r="K33" s="18"/>
      <c r="L33" s="18">
        <v>3</v>
      </c>
      <c r="M33" s="18">
        <v>2</v>
      </c>
      <c r="N33" s="18"/>
      <c r="O33" s="18"/>
      <c r="P33" s="18">
        <v>4</v>
      </c>
      <c r="Q33" s="18"/>
      <c r="R33" s="18">
        <v>4</v>
      </c>
      <c r="S33" s="18">
        <v>3</v>
      </c>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E33" s="21"/>
    </row>
    <row r="34" spans="1:57" s="4" customFormat="1" ht="19.5" customHeight="1" outlineLevel="2" x14ac:dyDescent="0.3">
      <c r="A34" s="60">
        <v>43</v>
      </c>
      <c r="B34" s="57" t="s">
        <v>77</v>
      </c>
      <c r="C34" s="74" t="s">
        <v>143</v>
      </c>
      <c r="D34" s="66">
        <v>43617</v>
      </c>
      <c r="E34" s="66">
        <v>43952</v>
      </c>
      <c r="F34" s="17" t="s">
        <v>10</v>
      </c>
      <c r="G34" s="43">
        <v>4</v>
      </c>
      <c r="H34" s="36">
        <v>18</v>
      </c>
      <c r="I34" s="18">
        <v>11</v>
      </c>
      <c r="J34" s="18"/>
      <c r="K34" s="18"/>
      <c r="L34" s="18">
        <v>10</v>
      </c>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E34" s="21"/>
    </row>
    <row r="35" spans="1:57" s="4" customFormat="1" ht="19.5" customHeight="1" outlineLevel="2" x14ac:dyDescent="0.3">
      <c r="A35" s="60">
        <v>2</v>
      </c>
      <c r="B35" s="57" t="s">
        <v>67</v>
      </c>
      <c r="C35" s="75" t="s">
        <v>152</v>
      </c>
      <c r="D35" s="66">
        <v>44348</v>
      </c>
      <c r="E35" s="66">
        <v>44348</v>
      </c>
      <c r="F35" s="17" t="s">
        <v>10</v>
      </c>
      <c r="G35" s="43"/>
      <c r="H35" s="38"/>
      <c r="I35" s="18"/>
      <c r="J35" s="18"/>
      <c r="K35" s="18"/>
      <c r="L35" s="18"/>
      <c r="M35" s="18"/>
      <c r="N35" s="18"/>
      <c r="O35" s="18"/>
      <c r="P35" s="18"/>
      <c r="Q35" s="18"/>
      <c r="R35" s="18"/>
      <c r="S35" s="18"/>
      <c r="T35" s="18"/>
      <c r="U35" s="18"/>
      <c r="V35" s="49"/>
      <c r="W35" s="119">
        <v>2</v>
      </c>
      <c r="X35" s="119"/>
      <c r="Y35" s="120"/>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E35" s="21"/>
    </row>
    <row r="36" spans="1:57" s="4" customFormat="1" ht="19.5" customHeight="1" outlineLevel="2" x14ac:dyDescent="0.3">
      <c r="A36" s="60">
        <v>4</v>
      </c>
      <c r="B36" s="57" t="s">
        <v>68</v>
      </c>
      <c r="C36" s="75" t="s">
        <v>151</v>
      </c>
      <c r="D36" s="66">
        <v>44348</v>
      </c>
      <c r="E36" s="66">
        <v>44348</v>
      </c>
      <c r="F36" s="17" t="s">
        <v>10</v>
      </c>
      <c r="G36" s="43"/>
      <c r="H36" s="38"/>
      <c r="I36" s="18"/>
      <c r="J36" s="18"/>
      <c r="K36" s="18"/>
      <c r="L36" s="18"/>
      <c r="M36" s="18"/>
      <c r="N36" s="18"/>
      <c r="O36" s="18"/>
      <c r="P36" s="18"/>
      <c r="Q36" s="18"/>
      <c r="R36" s="18"/>
      <c r="S36" s="18"/>
      <c r="T36" s="18"/>
      <c r="U36" s="18"/>
      <c r="V36" s="49"/>
      <c r="W36" s="119">
        <v>4</v>
      </c>
      <c r="X36" s="119"/>
      <c r="Y36" s="120"/>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E36" s="21"/>
    </row>
    <row r="37" spans="1:57" s="12" customFormat="1" ht="19.5" customHeight="1" outlineLevel="1" x14ac:dyDescent="0.35">
      <c r="A37" s="59">
        <f>SUM(A38:A61)</f>
        <v>1461</v>
      </c>
      <c r="B37" s="56" t="s">
        <v>129</v>
      </c>
      <c r="C37" s="19"/>
      <c r="D37" s="55"/>
      <c r="E37" s="55"/>
      <c r="F37" s="20"/>
      <c r="G37" s="42"/>
      <c r="H37" s="19"/>
      <c r="I37" s="19" t="str">
        <f t="shared" ref="I37:BC37" si="2">IF(SUM(I38:I61)&gt;0,SUM(I38:I61),"")</f>
        <v/>
      </c>
      <c r="J37" s="19">
        <f>IF(SUM(J38,H39,H40,J41,J42,H47)&gt;0,SUM(J38,H39,H40,J41:J42,H47),"")</f>
        <v>16</v>
      </c>
      <c r="K37" s="19" t="str">
        <f t="shared" si="2"/>
        <v/>
      </c>
      <c r="L37" s="19"/>
      <c r="M37" s="19"/>
      <c r="N37" s="19">
        <f>L43</f>
        <v>4</v>
      </c>
      <c r="O37" s="19">
        <f>SUM(M56:O59)</f>
        <v>65</v>
      </c>
      <c r="P37" s="19"/>
      <c r="Q37" s="19">
        <f>SUM(O50:Q51,Q52,Q54,O53)</f>
        <v>96</v>
      </c>
      <c r="R37" s="19">
        <f>P38</f>
        <v>6</v>
      </c>
      <c r="S37" s="19" t="str">
        <f t="shared" si="2"/>
        <v/>
      </c>
      <c r="T37" s="19">
        <f>R60</f>
        <v>4</v>
      </c>
      <c r="U37" s="19"/>
      <c r="V37" s="19">
        <f>IF(SUM(V44,V45,U46,T48,T49,T55)&gt;0,SUM(V38:V45,U46,T48,T49,V47,V50:V52,T55,V56:V61),"")</f>
        <v>95</v>
      </c>
      <c r="W37" s="19" t="str">
        <f t="shared" si="2"/>
        <v/>
      </c>
      <c r="X37" s="19" t="str">
        <f t="shared" si="2"/>
        <v/>
      </c>
      <c r="Y37" s="19" t="str">
        <f>IF(SUM(Y38:Y61)&gt;0,SUM(Y38:Y61),"")</f>
        <v/>
      </c>
      <c r="Z37" s="19" t="str">
        <f t="shared" si="2"/>
        <v/>
      </c>
      <c r="AA37" s="19"/>
      <c r="AB37" s="30" t="str">
        <f>IF(SUM($AB$38:$AB$61)&gt;0,SUM($AB$38:$AB$61),"")</f>
        <v/>
      </c>
      <c r="AC37" s="30">
        <f>IF(SUM(AA38:AA61)&gt;0,SUM(AA38:AA61),"")</f>
        <v>1175</v>
      </c>
      <c r="AD37" s="30" t="str">
        <f t="shared" si="2"/>
        <v/>
      </c>
      <c r="AE37" s="19" t="str">
        <f t="shared" si="2"/>
        <v/>
      </c>
      <c r="AF37" s="19" t="str">
        <f t="shared" si="2"/>
        <v/>
      </c>
      <c r="AG37" s="19" t="str">
        <f t="shared" si="2"/>
        <v/>
      </c>
      <c r="AH37" s="19" t="str">
        <f t="shared" si="2"/>
        <v/>
      </c>
      <c r="AI37" s="19" t="str">
        <f t="shared" si="2"/>
        <v/>
      </c>
      <c r="AJ37" s="19" t="str">
        <f t="shared" si="2"/>
        <v/>
      </c>
      <c r="AK37" s="19" t="str">
        <f t="shared" si="2"/>
        <v/>
      </c>
      <c r="AL37" s="19" t="str">
        <f t="shared" si="2"/>
        <v/>
      </c>
      <c r="AM37" s="19" t="str">
        <f t="shared" si="2"/>
        <v/>
      </c>
      <c r="AN37" s="19" t="str">
        <f t="shared" si="2"/>
        <v/>
      </c>
      <c r="AO37" s="19" t="str">
        <f t="shared" si="2"/>
        <v/>
      </c>
      <c r="AP37" s="19" t="str">
        <f t="shared" si="2"/>
        <v/>
      </c>
      <c r="AQ37" s="19" t="str">
        <f t="shared" si="2"/>
        <v/>
      </c>
      <c r="AR37" s="19" t="str">
        <f t="shared" si="2"/>
        <v/>
      </c>
      <c r="AS37" s="19" t="str">
        <f t="shared" si="2"/>
        <v/>
      </c>
      <c r="AT37" s="19" t="str">
        <f t="shared" si="2"/>
        <v/>
      </c>
      <c r="AU37" s="19" t="str">
        <f t="shared" si="2"/>
        <v/>
      </c>
      <c r="AV37" s="19" t="str">
        <f t="shared" si="2"/>
        <v/>
      </c>
      <c r="AW37" s="19" t="str">
        <f t="shared" si="2"/>
        <v/>
      </c>
      <c r="AX37" s="19" t="str">
        <f t="shared" si="2"/>
        <v/>
      </c>
      <c r="AY37" s="19" t="str">
        <f t="shared" si="2"/>
        <v/>
      </c>
      <c r="AZ37" s="19" t="str">
        <f t="shared" si="2"/>
        <v/>
      </c>
      <c r="BA37" s="19" t="str">
        <f t="shared" si="2"/>
        <v/>
      </c>
      <c r="BB37" s="19" t="str">
        <f t="shared" si="2"/>
        <v/>
      </c>
      <c r="BC37" s="19" t="str">
        <f t="shared" si="2"/>
        <v/>
      </c>
      <c r="BE37" s="21"/>
    </row>
    <row r="38" spans="1:57" s="4" customFormat="1" ht="19.5" customHeight="1" outlineLevel="2" x14ac:dyDescent="0.3">
      <c r="A38" s="16">
        <v>6</v>
      </c>
      <c r="B38" s="57" t="s">
        <v>45</v>
      </c>
      <c r="C38" s="74" t="s">
        <v>132</v>
      </c>
      <c r="D38" s="66">
        <v>44136</v>
      </c>
      <c r="E38" s="66">
        <v>44136</v>
      </c>
      <c r="F38" s="17" t="s">
        <v>10</v>
      </c>
      <c r="G38" s="43"/>
      <c r="H38" s="39"/>
      <c r="I38" s="24"/>
      <c r="J38" s="24"/>
      <c r="K38" s="24"/>
      <c r="L38" s="24"/>
      <c r="M38" s="24"/>
      <c r="N38" s="24"/>
      <c r="O38" s="24"/>
      <c r="P38" s="119">
        <v>6</v>
      </c>
      <c r="Q38" s="119"/>
      <c r="R38" s="120"/>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E38" s="22"/>
    </row>
    <row r="39" spans="1:57" s="4" customFormat="1" ht="19.5" customHeight="1" outlineLevel="2" x14ac:dyDescent="0.3">
      <c r="A39" s="16">
        <v>5</v>
      </c>
      <c r="B39" s="57" t="s">
        <v>54</v>
      </c>
      <c r="C39" s="74" t="s">
        <v>137</v>
      </c>
      <c r="D39" s="66">
        <v>43891</v>
      </c>
      <c r="E39" s="66">
        <v>43891</v>
      </c>
      <c r="F39" s="17" t="s">
        <v>10</v>
      </c>
      <c r="G39" s="43"/>
      <c r="H39" s="119">
        <v>5</v>
      </c>
      <c r="I39" s="119"/>
      <c r="J39" s="120"/>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E39" s="22"/>
    </row>
    <row r="40" spans="1:57" s="4" customFormat="1" ht="19.5" customHeight="1" outlineLevel="2" x14ac:dyDescent="0.3">
      <c r="A40" s="16">
        <v>5</v>
      </c>
      <c r="B40" s="57" t="s">
        <v>53</v>
      </c>
      <c r="C40" s="74" t="s">
        <v>133</v>
      </c>
      <c r="D40" s="66">
        <v>43891</v>
      </c>
      <c r="E40" s="66">
        <v>43891</v>
      </c>
      <c r="F40" s="17" t="s">
        <v>10</v>
      </c>
      <c r="G40" s="43"/>
      <c r="H40" s="119">
        <v>5</v>
      </c>
      <c r="I40" s="119"/>
      <c r="J40" s="120"/>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E40" s="22"/>
    </row>
    <row r="41" spans="1:57" s="4" customFormat="1" ht="19.5" customHeight="1" outlineLevel="2" x14ac:dyDescent="0.3">
      <c r="A41" s="16">
        <v>1</v>
      </c>
      <c r="B41" s="57" t="s">
        <v>52</v>
      </c>
      <c r="C41" s="74" t="s">
        <v>134</v>
      </c>
      <c r="D41" s="66">
        <v>43891</v>
      </c>
      <c r="E41" s="66">
        <v>43891</v>
      </c>
      <c r="F41" s="17" t="s">
        <v>10</v>
      </c>
      <c r="G41" s="43"/>
      <c r="H41" s="24"/>
      <c r="I41" s="24"/>
      <c r="J41" s="24">
        <v>1</v>
      </c>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E41" s="22"/>
    </row>
    <row r="42" spans="1:57" s="4" customFormat="1" ht="19.5" customHeight="1" outlineLevel="2" x14ac:dyDescent="0.3">
      <c r="A42" s="16">
        <v>1</v>
      </c>
      <c r="B42" s="57" t="s">
        <v>51</v>
      </c>
      <c r="C42" s="74" t="s">
        <v>135</v>
      </c>
      <c r="D42" s="66">
        <v>43891</v>
      </c>
      <c r="E42" s="66">
        <v>43891</v>
      </c>
      <c r="F42" s="17" t="s">
        <v>10</v>
      </c>
      <c r="G42" s="43"/>
      <c r="H42" s="24"/>
      <c r="I42" s="24"/>
      <c r="J42" s="24">
        <v>1</v>
      </c>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E42" s="22"/>
    </row>
    <row r="43" spans="1:57" s="4" customFormat="1" ht="19.5" customHeight="1" outlineLevel="2" x14ac:dyDescent="0.3">
      <c r="A43" s="16">
        <v>4</v>
      </c>
      <c r="B43" s="57" t="s">
        <v>50</v>
      </c>
      <c r="C43" s="74" t="s">
        <v>136</v>
      </c>
      <c r="D43" s="66">
        <v>44013</v>
      </c>
      <c r="E43" s="66">
        <v>44013</v>
      </c>
      <c r="F43" s="17" t="s">
        <v>10</v>
      </c>
      <c r="G43" s="43"/>
      <c r="H43" s="39"/>
      <c r="I43" s="24"/>
      <c r="J43" s="24"/>
      <c r="K43" s="48"/>
      <c r="L43" s="119">
        <v>4</v>
      </c>
      <c r="M43" s="119"/>
      <c r="N43" s="120"/>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E43" s="22"/>
    </row>
    <row r="44" spans="1:57" s="4" customFormat="1" ht="19.5" customHeight="1" outlineLevel="2" x14ac:dyDescent="0.3">
      <c r="A44" s="16">
        <v>1</v>
      </c>
      <c r="B44" s="57" t="s">
        <v>46</v>
      </c>
      <c r="C44" s="75" t="s">
        <v>141</v>
      </c>
      <c r="D44" s="66">
        <v>44256</v>
      </c>
      <c r="E44" s="66">
        <v>44256</v>
      </c>
      <c r="F44" s="17" t="s">
        <v>10</v>
      </c>
      <c r="G44" s="43"/>
      <c r="H44" s="39"/>
      <c r="I44" s="24"/>
      <c r="J44" s="24"/>
      <c r="K44" s="24"/>
      <c r="L44" s="24"/>
      <c r="M44" s="24"/>
      <c r="N44" s="24"/>
      <c r="O44" s="24"/>
      <c r="P44" s="24"/>
      <c r="Q44" s="24"/>
      <c r="R44" s="24"/>
      <c r="S44" s="24"/>
      <c r="T44" s="24"/>
      <c r="U44" s="24"/>
      <c r="V44" s="24">
        <v>1</v>
      </c>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E44" s="22"/>
    </row>
    <row r="45" spans="1:57" s="4" customFormat="1" ht="19.5" customHeight="1" outlineLevel="2" x14ac:dyDescent="0.3">
      <c r="A45" s="16">
        <v>1</v>
      </c>
      <c r="B45" s="57" t="s">
        <v>47</v>
      </c>
      <c r="C45" s="75" t="s">
        <v>141</v>
      </c>
      <c r="D45" s="66">
        <v>44256</v>
      </c>
      <c r="E45" s="66">
        <v>44256</v>
      </c>
      <c r="F45" s="17" t="s">
        <v>10</v>
      </c>
      <c r="G45" s="43"/>
      <c r="H45" s="39"/>
      <c r="I45" s="24"/>
      <c r="J45" s="24"/>
      <c r="K45" s="24"/>
      <c r="L45" s="24"/>
      <c r="M45" s="24"/>
      <c r="N45" s="24"/>
      <c r="O45" s="24"/>
      <c r="P45" s="24"/>
      <c r="Q45" s="24"/>
      <c r="R45" s="24"/>
      <c r="S45" s="24"/>
      <c r="T45" s="24"/>
      <c r="U45" s="24"/>
      <c r="V45" s="24">
        <v>1</v>
      </c>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E45" s="22"/>
    </row>
    <row r="46" spans="1:57" s="4" customFormat="1" ht="19.5" customHeight="1" outlineLevel="2" x14ac:dyDescent="0.3">
      <c r="A46" s="16">
        <v>2</v>
      </c>
      <c r="B46" s="57" t="s">
        <v>85</v>
      </c>
      <c r="C46" s="87" t="s">
        <v>144</v>
      </c>
      <c r="D46" s="66">
        <v>44256</v>
      </c>
      <c r="E46" s="66">
        <v>44256</v>
      </c>
      <c r="F46" s="32" t="s">
        <v>6</v>
      </c>
      <c r="G46" s="43"/>
      <c r="H46" s="39"/>
      <c r="I46" s="24"/>
      <c r="J46" s="24"/>
      <c r="K46" s="24"/>
      <c r="L46" s="24"/>
      <c r="M46" s="24"/>
      <c r="N46" s="24"/>
      <c r="O46" s="24"/>
      <c r="P46" s="24"/>
      <c r="Q46" s="24"/>
      <c r="R46" s="24"/>
      <c r="S46" s="24"/>
      <c r="T46" s="24"/>
      <c r="U46" s="119">
        <v>2</v>
      </c>
      <c r="V46" s="119"/>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E46" s="22"/>
    </row>
    <row r="47" spans="1:57" s="4" customFormat="1" ht="19.5" customHeight="1" outlineLevel="2" x14ac:dyDescent="0.3">
      <c r="A47" s="16">
        <v>4</v>
      </c>
      <c r="B47" s="57" t="s">
        <v>49</v>
      </c>
      <c r="C47" s="74" t="s">
        <v>138</v>
      </c>
      <c r="D47" s="66">
        <v>43891</v>
      </c>
      <c r="E47" s="66">
        <v>43891</v>
      </c>
      <c r="F47" s="17" t="s">
        <v>10</v>
      </c>
      <c r="G47" s="43"/>
      <c r="H47" s="119">
        <v>4</v>
      </c>
      <c r="I47" s="119"/>
      <c r="J47" s="120"/>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E47" s="22"/>
    </row>
    <row r="48" spans="1:57" s="4" customFormat="1" ht="19.5" customHeight="1" outlineLevel="2" x14ac:dyDescent="0.3">
      <c r="A48" s="16">
        <v>69</v>
      </c>
      <c r="B48" s="57" t="s">
        <v>48</v>
      </c>
      <c r="C48" s="74" t="s">
        <v>139</v>
      </c>
      <c r="D48" s="66">
        <v>44256</v>
      </c>
      <c r="E48" s="66">
        <v>44256</v>
      </c>
      <c r="F48" s="17" t="s">
        <v>10</v>
      </c>
      <c r="G48" s="43"/>
      <c r="H48" s="39"/>
      <c r="I48" s="24"/>
      <c r="J48" s="24"/>
      <c r="K48" s="24"/>
      <c r="L48" s="24"/>
      <c r="M48" s="24"/>
      <c r="N48" s="24"/>
      <c r="O48" s="24"/>
      <c r="P48" s="24"/>
      <c r="Q48" s="24"/>
      <c r="R48" s="24"/>
      <c r="S48" s="47"/>
      <c r="T48" s="119">
        <v>69</v>
      </c>
      <c r="U48" s="119"/>
      <c r="V48" s="120"/>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E48" s="22"/>
    </row>
    <row r="49" spans="1:57" s="4" customFormat="1" ht="19.5" customHeight="1" outlineLevel="2" x14ac:dyDescent="0.3">
      <c r="A49" s="16">
        <v>17</v>
      </c>
      <c r="B49" s="57" t="s">
        <v>55</v>
      </c>
      <c r="C49" s="74" t="s">
        <v>140</v>
      </c>
      <c r="D49" s="66">
        <v>44256</v>
      </c>
      <c r="E49" s="66">
        <v>44256</v>
      </c>
      <c r="F49" s="17" t="s">
        <v>10</v>
      </c>
      <c r="G49" s="43"/>
      <c r="H49" s="39"/>
      <c r="I49" s="24"/>
      <c r="J49" s="24"/>
      <c r="K49" s="24"/>
      <c r="L49" s="24"/>
      <c r="M49" s="24"/>
      <c r="N49" s="24"/>
      <c r="O49" s="24"/>
      <c r="P49" s="24"/>
      <c r="Q49" s="24"/>
      <c r="R49" s="24"/>
      <c r="S49" s="48"/>
      <c r="T49" s="119">
        <v>17</v>
      </c>
      <c r="U49" s="119"/>
      <c r="V49" s="120"/>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E49" s="22"/>
    </row>
    <row r="50" spans="1:57" s="4" customFormat="1" ht="19.5" customHeight="1" outlineLevel="2" x14ac:dyDescent="0.3">
      <c r="A50" s="16">
        <v>81</v>
      </c>
      <c r="B50" s="57" t="s">
        <v>56</v>
      </c>
      <c r="C50" s="74" t="s">
        <v>146</v>
      </c>
      <c r="D50" s="66">
        <v>44105</v>
      </c>
      <c r="E50" s="66">
        <v>44105</v>
      </c>
      <c r="F50" s="17" t="s">
        <v>10</v>
      </c>
      <c r="G50" s="43"/>
      <c r="H50" s="39"/>
      <c r="I50" s="24"/>
      <c r="J50" s="24"/>
      <c r="K50" s="24"/>
      <c r="L50" s="24"/>
      <c r="M50" s="24"/>
      <c r="N50" s="47"/>
      <c r="O50" s="119">
        <v>81</v>
      </c>
      <c r="P50" s="119"/>
      <c r="Q50" s="120"/>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E50" s="22"/>
    </row>
    <row r="51" spans="1:57" s="4" customFormat="1" ht="19.5" customHeight="1" outlineLevel="2" x14ac:dyDescent="0.3">
      <c r="A51" s="16">
        <v>9</v>
      </c>
      <c r="B51" s="57" t="s">
        <v>58</v>
      </c>
      <c r="C51" s="75" t="s">
        <v>147</v>
      </c>
      <c r="D51" s="66">
        <v>44105</v>
      </c>
      <c r="E51" s="66">
        <v>44105</v>
      </c>
      <c r="F51" s="17" t="s">
        <v>10</v>
      </c>
      <c r="G51" s="43"/>
      <c r="H51" s="39"/>
      <c r="I51" s="24"/>
      <c r="J51" s="24"/>
      <c r="K51" s="24"/>
      <c r="L51" s="24"/>
      <c r="M51" s="24"/>
      <c r="N51" s="48"/>
      <c r="O51" s="119">
        <v>9</v>
      </c>
      <c r="P51" s="119"/>
      <c r="Q51" s="120"/>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E51" s="22"/>
    </row>
    <row r="52" spans="1:57" s="4" customFormat="1" ht="19.5" customHeight="1" outlineLevel="2" x14ac:dyDescent="0.3">
      <c r="A52" s="16">
        <v>1</v>
      </c>
      <c r="B52" s="57" t="s">
        <v>44</v>
      </c>
      <c r="C52" s="75" t="s">
        <v>148</v>
      </c>
      <c r="D52" s="66">
        <v>44105</v>
      </c>
      <c r="E52" s="66">
        <v>44105</v>
      </c>
      <c r="F52" s="17" t="s">
        <v>10</v>
      </c>
      <c r="G52" s="43"/>
      <c r="H52" s="39"/>
      <c r="I52" s="24"/>
      <c r="J52" s="24"/>
      <c r="K52" s="24"/>
      <c r="L52" s="24"/>
      <c r="M52" s="24"/>
      <c r="N52" s="24"/>
      <c r="O52" s="24"/>
      <c r="P52" s="24"/>
      <c r="Q52" s="24">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E52" s="22"/>
    </row>
    <row r="53" spans="1:57" s="4" customFormat="1" ht="19.5" customHeight="1" outlineLevel="2" x14ac:dyDescent="0.3">
      <c r="A53" s="16">
        <v>4</v>
      </c>
      <c r="B53" s="57" t="s">
        <v>190</v>
      </c>
      <c r="C53" s="87" t="s">
        <v>150</v>
      </c>
      <c r="D53" s="66">
        <v>44105</v>
      </c>
      <c r="E53" s="66">
        <v>44105</v>
      </c>
      <c r="F53" s="32" t="s">
        <v>203</v>
      </c>
      <c r="G53" s="43"/>
      <c r="H53" s="39"/>
      <c r="I53" s="24"/>
      <c r="J53" s="24"/>
      <c r="K53" s="24"/>
      <c r="L53" s="24"/>
      <c r="M53" s="24"/>
      <c r="N53" s="48"/>
      <c r="O53" s="119">
        <v>4</v>
      </c>
      <c r="P53" s="119"/>
      <c r="Q53" s="120"/>
      <c r="R53" s="24"/>
      <c r="S53" s="47"/>
      <c r="T53" s="86"/>
      <c r="U53" s="86"/>
      <c r="V53" s="39"/>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E53" s="22"/>
    </row>
    <row r="54" spans="1:57" s="4" customFormat="1" ht="19.5" customHeight="1" outlineLevel="2" x14ac:dyDescent="0.3">
      <c r="A54" s="16">
        <v>1</v>
      </c>
      <c r="B54" s="57" t="s">
        <v>191</v>
      </c>
      <c r="C54" s="87" t="s">
        <v>149</v>
      </c>
      <c r="D54" s="66">
        <v>44105</v>
      </c>
      <c r="E54" s="66">
        <v>44105</v>
      </c>
      <c r="F54" s="32" t="s">
        <v>203</v>
      </c>
      <c r="G54" s="43"/>
      <c r="H54" s="39"/>
      <c r="I54" s="24"/>
      <c r="J54" s="24"/>
      <c r="K54" s="24"/>
      <c r="L54" s="24"/>
      <c r="M54" s="24"/>
      <c r="N54" s="24"/>
      <c r="O54" s="24"/>
      <c r="P54" s="24"/>
      <c r="Q54" s="24">
        <v>1</v>
      </c>
      <c r="R54" s="24"/>
      <c r="S54" s="47"/>
      <c r="T54" s="86"/>
      <c r="U54" s="86"/>
      <c r="V54" s="39"/>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E54" s="22"/>
    </row>
    <row r="55" spans="1:57" s="4" customFormat="1" ht="19.5" customHeight="1" outlineLevel="2" x14ac:dyDescent="0.3">
      <c r="A55" s="16">
        <v>5</v>
      </c>
      <c r="B55" s="57" t="s">
        <v>86</v>
      </c>
      <c r="C55" s="87" t="s">
        <v>145</v>
      </c>
      <c r="D55" s="66">
        <v>44256</v>
      </c>
      <c r="E55" s="66">
        <v>44256</v>
      </c>
      <c r="F55" s="32" t="s">
        <v>6</v>
      </c>
      <c r="G55" s="43"/>
      <c r="H55" s="39"/>
      <c r="I55" s="24"/>
      <c r="J55" s="24"/>
      <c r="K55" s="24"/>
      <c r="L55" s="24"/>
      <c r="M55" s="24"/>
      <c r="N55" s="24"/>
      <c r="O55" s="24"/>
      <c r="P55" s="24"/>
      <c r="Q55" s="24"/>
      <c r="R55" s="24"/>
      <c r="S55" s="48"/>
      <c r="T55" s="119">
        <v>5</v>
      </c>
      <c r="U55" s="119"/>
      <c r="V55" s="120"/>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E55" s="22"/>
    </row>
    <row r="56" spans="1:57" s="4" customFormat="1" ht="19.5" customHeight="1" outlineLevel="2" x14ac:dyDescent="0.3">
      <c r="A56" s="16">
        <v>29</v>
      </c>
      <c r="B56" s="57" t="s">
        <v>57</v>
      </c>
      <c r="C56" s="74" t="s">
        <v>143</v>
      </c>
      <c r="D56" s="66">
        <v>44044</v>
      </c>
      <c r="E56" s="66">
        <v>44044</v>
      </c>
      <c r="F56" s="17" t="s">
        <v>10</v>
      </c>
      <c r="G56" s="43"/>
      <c r="H56" s="39"/>
      <c r="I56" s="24"/>
      <c r="J56" s="24"/>
      <c r="K56" s="24"/>
      <c r="L56" s="47"/>
      <c r="M56" s="119">
        <v>29</v>
      </c>
      <c r="N56" s="119"/>
      <c r="O56" s="120"/>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E56" s="22"/>
    </row>
    <row r="57" spans="1:57" s="4" customFormat="1" ht="19.5" customHeight="1" outlineLevel="2" x14ac:dyDescent="0.3">
      <c r="A57" s="16">
        <v>2</v>
      </c>
      <c r="B57" s="57" t="s">
        <v>192</v>
      </c>
      <c r="C57" s="87" t="s">
        <v>152</v>
      </c>
      <c r="D57" s="66">
        <v>44044</v>
      </c>
      <c r="E57" s="66">
        <v>44044</v>
      </c>
      <c r="F57" s="32" t="s">
        <v>203</v>
      </c>
      <c r="G57" s="43"/>
      <c r="H57" s="39"/>
      <c r="I57" s="24"/>
      <c r="J57" s="24"/>
      <c r="K57" s="24"/>
      <c r="L57" s="24"/>
      <c r="M57" s="24"/>
      <c r="N57" s="119">
        <v>2</v>
      </c>
      <c r="O57" s="119"/>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E57" s="22"/>
    </row>
    <row r="58" spans="1:57" s="4" customFormat="1" ht="19.5" customHeight="1" outlineLevel="2" x14ac:dyDescent="0.3">
      <c r="A58" s="16">
        <v>31</v>
      </c>
      <c r="B58" s="57" t="s">
        <v>60</v>
      </c>
      <c r="C58" s="75" t="s">
        <v>142</v>
      </c>
      <c r="D58" s="66">
        <v>44044</v>
      </c>
      <c r="E58" s="66">
        <v>44044</v>
      </c>
      <c r="F58" s="17" t="s">
        <v>10</v>
      </c>
      <c r="G58" s="43"/>
      <c r="H58" s="39"/>
      <c r="I58" s="24"/>
      <c r="J58" s="24"/>
      <c r="K58" s="24"/>
      <c r="L58" s="48"/>
      <c r="M58" s="119">
        <v>31</v>
      </c>
      <c r="N58" s="119"/>
      <c r="O58" s="120"/>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E58" s="22"/>
    </row>
    <row r="59" spans="1:57" s="4" customFormat="1" ht="19.5" customHeight="1" outlineLevel="2" x14ac:dyDescent="0.3">
      <c r="A59" s="16">
        <v>3</v>
      </c>
      <c r="B59" s="57" t="s">
        <v>61</v>
      </c>
      <c r="C59" s="75" t="s">
        <v>151</v>
      </c>
      <c r="D59" s="66">
        <v>44044</v>
      </c>
      <c r="E59" s="66">
        <v>44044</v>
      </c>
      <c r="F59" s="17" t="s">
        <v>10</v>
      </c>
      <c r="G59" s="43"/>
      <c r="H59" s="39"/>
      <c r="I59" s="24"/>
      <c r="J59" s="24"/>
      <c r="K59" s="24"/>
      <c r="L59" s="24"/>
      <c r="M59" s="119">
        <v>3</v>
      </c>
      <c r="N59" s="119"/>
      <c r="O59" s="120"/>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E59" s="22"/>
    </row>
    <row r="60" spans="1:57" s="4" customFormat="1" ht="19.5" customHeight="1" outlineLevel="2" x14ac:dyDescent="0.3">
      <c r="A60" s="16">
        <v>4</v>
      </c>
      <c r="B60" s="57" t="s">
        <v>59</v>
      </c>
      <c r="C60" s="74" t="s">
        <v>153</v>
      </c>
      <c r="D60" s="66">
        <v>44197</v>
      </c>
      <c r="E60" s="66">
        <v>44197</v>
      </c>
      <c r="F60" s="17" t="s">
        <v>10</v>
      </c>
      <c r="G60" s="43"/>
      <c r="H60" s="39"/>
      <c r="I60" s="24"/>
      <c r="J60" s="24"/>
      <c r="K60" s="24"/>
      <c r="L60" s="24"/>
      <c r="M60" s="24"/>
      <c r="N60" s="24"/>
      <c r="O60" s="24"/>
      <c r="P60" s="24"/>
      <c r="Q60" s="48"/>
      <c r="R60" s="119">
        <v>4</v>
      </c>
      <c r="S60" s="119"/>
      <c r="T60" s="120"/>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E60" s="22"/>
    </row>
    <row r="61" spans="1:57" s="4" customFormat="1" ht="19.5" customHeight="1" outlineLevel="2" x14ac:dyDescent="0.3">
      <c r="A61" s="16">
        <v>1175</v>
      </c>
      <c r="B61" s="57" t="s">
        <v>166</v>
      </c>
      <c r="C61" s="23"/>
      <c r="D61" s="66">
        <v>44470</v>
      </c>
      <c r="E61" s="66">
        <v>44470</v>
      </c>
      <c r="F61" s="32" t="s">
        <v>6</v>
      </c>
      <c r="G61" s="43"/>
      <c r="H61" s="39"/>
      <c r="I61" s="24"/>
      <c r="J61" s="24"/>
      <c r="K61" s="24"/>
      <c r="L61" s="24"/>
      <c r="M61" s="24"/>
      <c r="N61" s="24"/>
      <c r="O61" s="24"/>
      <c r="P61" s="24"/>
      <c r="Q61" s="24"/>
      <c r="R61" s="24"/>
      <c r="S61" s="24"/>
      <c r="T61" s="24"/>
      <c r="U61" s="24"/>
      <c r="V61" s="24"/>
      <c r="W61" s="24"/>
      <c r="X61" s="24"/>
      <c r="Y61" s="24"/>
      <c r="Z61" s="47"/>
      <c r="AA61" s="129">
        <v>1175</v>
      </c>
      <c r="AB61" s="129"/>
      <c r="AC61" s="130"/>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E61" s="22"/>
    </row>
    <row r="62" spans="1:57" s="12" customFormat="1" ht="19.5" customHeight="1" x14ac:dyDescent="0.35">
      <c r="A62" s="62">
        <f>SUM(A63,A76,A83,A94,A105)</f>
        <v>701</v>
      </c>
      <c r="B62" s="63" t="s">
        <v>100</v>
      </c>
      <c r="C62" s="19"/>
      <c r="D62" s="55"/>
      <c r="E62" s="55"/>
      <c r="F62" s="20"/>
      <c r="G62" s="42"/>
      <c r="H62" s="19" t="str">
        <f t="shared" ref="H62:BC62" si="3">IF(SUM(H63,H76,H83,H94,H105)&gt;0,SUM(H63,H76,H83,H94,H105),"")</f>
        <v/>
      </c>
      <c r="I62" s="19" t="str">
        <f t="shared" si="3"/>
        <v/>
      </c>
      <c r="J62" s="19" t="str">
        <f t="shared" si="3"/>
        <v/>
      </c>
      <c r="K62" s="19" t="str">
        <f t="shared" si="3"/>
        <v/>
      </c>
      <c r="L62" s="62" t="str">
        <f t="shared" si="3"/>
        <v/>
      </c>
      <c r="M62" s="62">
        <f t="shared" si="3"/>
        <v>1</v>
      </c>
      <c r="N62" s="62">
        <f t="shared" si="3"/>
        <v>5</v>
      </c>
      <c r="O62" s="62" t="str">
        <f t="shared" si="3"/>
        <v/>
      </c>
      <c r="P62" s="62">
        <f t="shared" si="3"/>
        <v>3</v>
      </c>
      <c r="Q62" s="62">
        <f t="shared" si="3"/>
        <v>6</v>
      </c>
      <c r="R62" s="62">
        <f t="shared" si="3"/>
        <v>8</v>
      </c>
      <c r="S62" s="62">
        <f t="shared" si="3"/>
        <v>233</v>
      </c>
      <c r="T62" s="62">
        <f t="shared" si="3"/>
        <v>21</v>
      </c>
      <c r="U62" s="62">
        <f t="shared" si="3"/>
        <v>10</v>
      </c>
      <c r="V62" s="62">
        <f t="shared" si="3"/>
        <v>30</v>
      </c>
      <c r="W62" s="62">
        <f t="shared" si="3"/>
        <v>14</v>
      </c>
      <c r="X62" s="62">
        <f t="shared" si="3"/>
        <v>36</v>
      </c>
      <c r="Y62" s="62">
        <f t="shared" si="3"/>
        <v>15</v>
      </c>
      <c r="Z62" s="62">
        <f t="shared" si="3"/>
        <v>17</v>
      </c>
      <c r="AA62" s="62">
        <f t="shared" si="3"/>
        <v>18</v>
      </c>
      <c r="AB62" s="62">
        <f t="shared" si="3"/>
        <v>23</v>
      </c>
      <c r="AC62" s="62">
        <f t="shared" si="3"/>
        <v>16</v>
      </c>
      <c r="AD62" s="62">
        <f t="shared" si="3"/>
        <v>58</v>
      </c>
      <c r="AE62" s="62">
        <f t="shared" si="3"/>
        <v>16</v>
      </c>
      <c r="AF62" s="62">
        <f t="shared" si="3"/>
        <v>16</v>
      </c>
      <c r="AG62" s="62">
        <f t="shared" si="3"/>
        <v>11</v>
      </c>
      <c r="AH62" s="62">
        <f t="shared" si="3"/>
        <v>13</v>
      </c>
      <c r="AI62" s="62">
        <f t="shared" si="3"/>
        <v>10</v>
      </c>
      <c r="AJ62" s="62">
        <f t="shared" si="3"/>
        <v>15</v>
      </c>
      <c r="AK62" s="62">
        <f t="shared" si="3"/>
        <v>21</v>
      </c>
      <c r="AL62" s="62">
        <f t="shared" si="3"/>
        <v>18</v>
      </c>
      <c r="AM62" s="62">
        <f t="shared" si="3"/>
        <v>16</v>
      </c>
      <c r="AN62" s="62">
        <f t="shared" si="3"/>
        <v>6</v>
      </c>
      <c r="AO62" s="62">
        <f t="shared" si="3"/>
        <v>5</v>
      </c>
      <c r="AP62" s="62">
        <f t="shared" si="3"/>
        <v>7</v>
      </c>
      <c r="AQ62" s="62">
        <f t="shared" si="3"/>
        <v>3</v>
      </c>
      <c r="AR62" s="62">
        <f t="shared" si="3"/>
        <v>4</v>
      </c>
      <c r="AS62" s="62">
        <f t="shared" si="3"/>
        <v>4</v>
      </c>
      <c r="AT62" s="62">
        <f t="shared" si="3"/>
        <v>3</v>
      </c>
      <c r="AU62" s="62">
        <f t="shared" si="3"/>
        <v>2</v>
      </c>
      <c r="AV62" s="62">
        <f t="shared" si="3"/>
        <v>7</v>
      </c>
      <c r="AW62" s="62">
        <f t="shared" si="3"/>
        <v>4</v>
      </c>
      <c r="AX62" s="62">
        <f t="shared" si="3"/>
        <v>1</v>
      </c>
      <c r="AY62" s="62">
        <f t="shared" si="3"/>
        <v>4</v>
      </c>
      <c r="AZ62" s="62">
        <f t="shared" si="3"/>
        <v>1</v>
      </c>
      <c r="BA62" s="62" t="str">
        <f t="shared" si="3"/>
        <v/>
      </c>
      <c r="BB62" s="19" t="str">
        <f t="shared" si="3"/>
        <v/>
      </c>
      <c r="BC62" s="19" t="str">
        <f t="shared" si="3"/>
        <v/>
      </c>
      <c r="BE62" s="21"/>
    </row>
    <row r="63" spans="1:57" s="12" customFormat="1" ht="19.5" customHeight="1" outlineLevel="1" collapsed="1" x14ac:dyDescent="0.35">
      <c r="A63" s="59">
        <f>SUM(A64:A75)</f>
        <v>140</v>
      </c>
      <c r="B63" s="56" t="s">
        <v>1</v>
      </c>
      <c r="C63" s="19"/>
      <c r="D63" s="55"/>
      <c r="E63" s="55"/>
      <c r="F63" s="20"/>
      <c r="G63" s="42"/>
      <c r="H63" s="19" t="str">
        <f>IF(SUM(H64:H75)&gt;0,SUM(H64:H75),"")</f>
        <v/>
      </c>
      <c r="I63" s="19" t="str">
        <f>IF(SUM(I64:I75)&gt;0,SUM(I64:I75),"")</f>
        <v/>
      </c>
      <c r="J63" s="19" t="str">
        <f t="shared" ref="J63:BC63" si="4">IF(SUM(J64:J75)&gt;0,SUM(J64:J75),"")</f>
        <v/>
      </c>
      <c r="K63" s="19" t="str">
        <f t="shared" si="4"/>
        <v/>
      </c>
      <c r="L63" s="19" t="str">
        <f t="shared" si="4"/>
        <v/>
      </c>
      <c r="M63" s="19" t="str">
        <f t="shared" si="4"/>
        <v/>
      </c>
      <c r="N63" s="19">
        <f t="shared" si="4"/>
        <v>1</v>
      </c>
      <c r="O63" s="19" t="str">
        <f t="shared" si="4"/>
        <v/>
      </c>
      <c r="P63" s="19" t="str">
        <f t="shared" si="4"/>
        <v/>
      </c>
      <c r="Q63" s="19">
        <f t="shared" si="4"/>
        <v>1</v>
      </c>
      <c r="R63" s="19" t="str">
        <f t="shared" si="4"/>
        <v/>
      </c>
      <c r="S63" s="19">
        <f t="shared" si="4"/>
        <v>1</v>
      </c>
      <c r="T63" s="19">
        <f t="shared" si="4"/>
        <v>3</v>
      </c>
      <c r="U63" s="19">
        <f t="shared" si="4"/>
        <v>2</v>
      </c>
      <c r="V63" s="19">
        <f t="shared" si="4"/>
        <v>5</v>
      </c>
      <c r="W63" s="19">
        <f t="shared" si="4"/>
        <v>4</v>
      </c>
      <c r="X63" s="19">
        <f t="shared" si="4"/>
        <v>3</v>
      </c>
      <c r="Y63" s="19">
        <f t="shared" si="4"/>
        <v>5</v>
      </c>
      <c r="Z63" s="19">
        <f t="shared" si="4"/>
        <v>3</v>
      </c>
      <c r="AA63" s="19">
        <f t="shared" si="4"/>
        <v>4</v>
      </c>
      <c r="AB63" s="19">
        <f t="shared" si="4"/>
        <v>8</v>
      </c>
      <c r="AC63" s="19">
        <f t="shared" si="4"/>
        <v>6</v>
      </c>
      <c r="AD63" s="19">
        <f t="shared" si="4"/>
        <v>5</v>
      </c>
      <c r="AE63" s="19">
        <f t="shared" si="4"/>
        <v>6</v>
      </c>
      <c r="AF63" s="19">
        <f t="shared" si="4"/>
        <v>6</v>
      </c>
      <c r="AG63" s="19">
        <f t="shared" si="4"/>
        <v>4</v>
      </c>
      <c r="AH63" s="19">
        <f t="shared" si="4"/>
        <v>5</v>
      </c>
      <c r="AI63" s="19">
        <f t="shared" si="4"/>
        <v>5</v>
      </c>
      <c r="AJ63" s="19">
        <f t="shared" si="4"/>
        <v>6</v>
      </c>
      <c r="AK63" s="19">
        <f t="shared" si="4"/>
        <v>5</v>
      </c>
      <c r="AL63" s="19">
        <f t="shared" si="4"/>
        <v>5</v>
      </c>
      <c r="AM63" s="19">
        <f t="shared" si="4"/>
        <v>5</v>
      </c>
      <c r="AN63" s="19">
        <f t="shared" si="4"/>
        <v>4</v>
      </c>
      <c r="AO63" s="19">
        <f t="shared" si="4"/>
        <v>3</v>
      </c>
      <c r="AP63" s="19">
        <f t="shared" si="4"/>
        <v>5</v>
      </c>
      <c r="AQ63" s="19">
        <f t="shared" si="4"/>
        <v>3</v>
      </c>
      <c r="AR63" s="19">
        <f t="shared" si="4"/>
        <v>2</v>
      </c>
      <c r="AS63" s="19">
        <f t="shared" si="4"/>
        <v>3</v>
      </c>
      <c r="AT63" s="19">
        <f t="shared" si="4"/>
        <v>3</v>
      </c>
      <c r="AU63" s="19">
        <f t="shared" si="4"/>
        <v>2</v>
      </c>
      <c r="AV63" s="19">
        <f t="shared" si="4"/>
        <v>7</v>
      </c>
      <c r="AW63" s="19">
        <f t="shared" si="4"/>
        <v>4</v>
      </c>
      <c r="AX63" s="19">
        <f t="shared" si="4"/>
        <v>1</v>
      </c>
      <c r="AY63" s="19">
        <f t="shared" si="4"/>
        <v>4</v>
      </c>
      <c r="AZ63" s="19">
        <f t="shared" si="4"/>
        <v>1</v>
      </c>
      <c r="BA63" s="19" t="str">
        <f t="shared" si="4"/>
        <v/>
      </c>
      <c r="BB63" s="19" t="str">
        <f t="shared" si="4"/>
        <v/>
      </c>
      <c r="BC63" s="19" t="str">
        <f t="shared" si="4"/>
        <v/>
      </c>
      <c r="BE63" s="22"/>
    </row>
    <row r="64" spans="1:57" s="4" customFormat="1" ht="19.5" hidden="1" customHeight="1" outlineLevel="2" x14ac:dyDescent="0.3">
      <c r="A64" s="60">
        <v>26</v>
      </c>
      <c r="B64" s="57" t="s">
        <v>23</v>
      </c>
      <c r="C64" s="75" t="s">
        <v>159</v>
      </c>
      <c r="D64" s="66">
        <v>44013</v>
      </c>
      <c r="E64" s="66">
        <v>45139</v>
      </c>
      <c r="F64" s="17" t="s">
        <v>10</v>
      </c>
      <c r="G64" s="43"/>
      <c r="H64" s="38"/>
      <c r="I64" s="18"/>
      <c r="J64" s="18"/>
      <c r="K64" s="18"/>
      <c r="L64" s="18"/>
      <c r="M64" s="18"/>
      <c r="N64" s="18">
        <v>1</v>
      </c>
      <c r="O64" s="18"/>
      <c r="P64" s="18"/>
      <c r="Q64" s="18"/>
      <c r="R64" s="18"/>
      <c r="S64" s="18"/>
      <c r="T64" s="18">
        <v>1</v>
      </c>
      <c r="U64" s="18">
        <v>1</v>
      </c>
      <c r="V64" s="18">
        <v>1</v>
      </c>
      <c r="W64" s="18"/>
      <c r="X64" s="18">
        <v>1</v>
      </c>
      <c r="Y64" s="18">
        <v>1</v>
      </c>
      <c r="Z64" s="18"/>
      <c r="AA64" s="18">
        <v>1</v>
      </c>
      <c r="AB64" s="18">
        <v>1</v>
      </c>
      <c r="AC64" s="18">
        <v>1</v>
      </c>
      <c r="AD64" s="18"/>
      <c r="AE64" s="18">
        <v>1</v>
      </c>
      <c r="AF64" s="18">
        <v>1</v>
      </c>
      <c r="AG64" s="18"/>
      <c r="AH64" s="18">
        <v>1</v>
      </c>
      <c r="AI64" s="18">
        <v>1</v>
      </c>
      <c r="AJ64" s="18">
        <v>1</v>
      </c>
      <c r="AK64" s="18">
        <v>1</v>
      </c>
      <c r="AL64" s="18">
        <v>1</v>
      </c>
      <c r="AM64" s="18">
        <v>1</v>
      </c>
      <c r="AN64" s="18"/>
      <c r="AO64" s="18">
        <v>1</v>
      </c>
      <c r="AP64" s="18">
        <v>1</v>
      </c>
      <c r="AQ64" s="18">
        <v>1</v>
      </c>
      <c r="AR64" s="18"/>
      <c r="AS64" s="18">
        <v>1</v>
      </c>
      <c r="AT64" s="18">
        <v>1</v>
      </c>
      <c r="AU64" s="18"/>
      <c r="AV64" s="18">
        <v>1</v>
      </c>
      <c r="AW64" s="18">
        <v>1</v>
      </c>
      <c r="AX64" s="18"/>
      <c r="AY64" s="18">
        <v>2</v>
      </c>
      <c r="AZ64" s="18"/>
      <c r="BA64" s="18"/>
      <c r="BB64" s="18"/>
      <c r="BC64" s="18"/>
      <c r="BE64" s="22"/>
    </row>
    <row r="65" spans="1:57" s="4" customFormat="1" ht="19.5" hidden="1" customHeight="1" outlineLevel="2" x14ac:dyDescent="0.3">
      <c r="A65" s="60">
        <v>29</v>
      </c>
      <c r="B65" s="57" t="s">
        <v>26</v>
      </c>
      <c r="C65" s="75" t="s">
        <v>161</v>
      </c>
      <c r="D65" s="66">
        <v>44105</v>
      </c>
      <c r="E65" s="66">
        <v>45139</v>
      </c>
      <c r="F65" s="17" t="s">
        <v>10</v>
      </c>
      <c r="G65" s="43"/>
      <c r="H65" s="38"/>
      <c r="I65" s="18"/>
      <c r="J65" s="18"/>
      <c r="K65" s="18"/>
      <c r="L65" s="18"/>
      <c r="M65" s="18"/>
      <c r="N65" s="18"/>
      <c r="O65" s="18"/>
      <c r="P65" s="18"/>
      <c r="Q65" s="18">
        <v>1</v>
      </c>
      <c r="R65" s="18"/>
      <c r="S65" s="18"/>
      <c r="T65" s="18"/>
      <c r="U65" s="18"/>
      <c r="V65" s="18">
        <v>2</v>
      </c>
      <c r="W65" s="18">
        <v>1</v>
      </c>
      <c r="X65" s="18"/>
      <c r="Y65" s="18">
        <v>1</v>
      </c>
      <c r="Z65" s="18">
        <v>1</v>
      </c>
      <c r="AA65" s="18">
        <v>1</v>
      </c>
      <c r="AB65" s="18">
        <v>1</v>
      </c>
      <c r="AC65" s="18">
        <v>1</v>
      </c>
      <c r="AD65" s="18">
        <v>1</v>
      </c>
      <c r="AE65" s="18">
        <v>1</v>
      </c>
      <c r="AF65" s="18">
        <v>1</v>
      </c>
      <c r="AG65" s="18">
        <v>1</v>
      </c>
      <c r="AH65" s="18"/>
      <c r="AI65" s="18">
        <v>1</v>
      </c>
      <c r="AJ65" s="18">
        <v>1</v>
      </c>
      <c r="AK65" s="18">
        <v>1</v>
      </c>
      <c r="AL65" s="18">
        <v>1</v>
      </c>
      <c r="AM65" s="18">
        <v>1</v>
      </c>
      <c r="AN65" s="18">
        <v>1</v>
      </c>
      <c r="AO65" s="18">
        <v>1</v>
      </c>
      <c r="AP65" s="18">
        <v>1</v>
      </c>
      <c r="AQ65" s="18">
        <v>1</v>
      </c>
      <c r="AR65" s="18"/>
      <c r="AS65" s="18">
        <v>1</v>
      </c>
      <c r="AT65" s="18">
        <v>1</v>
      </c>
      <c r="AU65" s="18">
        <v>1</v>
      </c>
      <c r="AV65" s="18">
        <v>1</v>
      </c>
      <c r="AW65" s="18">
        <v>1</v>
      </c>
      <c r="AX65" s="18">
        <v>1</v>
      </c>
      <c r="AY65" s="18">
        <v>1</v>
      </c>
      <c r="AZ65" s="18"/>
      <c r="BA65" s="18"/>
      <c r="BB65" s="18"/>
      <c r="BC65" s="18"/>
      <c r="BE65" s="22"/>
    </row>
    <row r="66" spans="1:57" s="4" customFormat="1" ht="19.5" hidden="1" customHeight="1" outlineLevel="2" x14ac:dyDescent="0.3">
      <c r="A66" s="60">
        <v>5</v>
      </c>
      <c r="B66" s="57" t="s">
        <v>27</v>
      </c>
      <c r="C66" s="75" t="s">
        <v>160</v>
      </c>
      <c r="D66" s="66">
        <v>45047</v>
      </c>
      <c r="E66" s="66">
        <v>45078</v>
      </c>
      <c r="F66" s="17" t="s">
        <v>10</v>
      </c>
      <c r="G66" s="43"/>
      <c r="H66" s="3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v>3</v>
      </c>
      <c r="AW66" s="18">
        <v>2</v>
      </c>
      <c r="AX66" s="18"/>
      <c r="AY66" s="18"/>
      <c r="AZ66" s="18"/>
      <c r="BA66" s="18"/>
      <c r="BB66" s="18"/>
      <c r="BC66" s="18"/>
      <c r="BE66" s="22"/>
    </row>
    <row r="67" spans="1:57" s="4" customFormat="1" ht="19.5" hidden="1" customHeight="1" outlineLevel="2" x14ac:dyDescent="0.3">
      <c r="A67" s="60">
        <v>11</v>
      </c>
      <c r="B67" s="57" t="s">
        <v>28</v>
      </c>
      <c r="C67" s="75" t="s">
        <v>165</v>
      </c>
      <c r="D67" s="66">
        <v>44166</v>
      </c>
      <c r="E67" s="66">
        <v>45170</v>
      </c>
      <c r="F67" s="17" t="s">
        <v>10</v>
      </c>
      <c r="G67" s="43"/>
      <c r="H67" s="38"/>
      <c r="I67" s="18"/>
      <c r="J67" s="18"/>
      <c r="K67" s="18"/>
      <c r="L67" s="18"/>
      <c r="M67" s="18"/>
      <c r="N67" s="18"/>
      <c r="O67" s="18"/>
      <c r="P67" s="18"/>
      <c r="Q67" s="18"/>
      <c r="R67" s="18"/>
      <c r="S67" s="18">
        <v>1</v>
      </c>
      <c r="T67" s="18"/>
      <c r="U67" s="18">
        <v>1</v>
      </c>
      <c r="V67" s="18"/>
      <c r="W67" s="18"/>
      <c r="X67" s="18">
        <v>1</v>
      </c>
      <c r="Y67" s="18"/>
      <c r="Z67" s="18"/>
      <c r="AA67" s="18"/>
      <c r="AB67" s="18">
        <v>1</v>
      </c>
      <c r="AC67" s="18"/>
      <c r="AD67" s="18"/>
      <c r="AE67" s="18"/>
      <c r="AF67" s="18">
        <v>1</v>
      </c>
      <c r="AG67" s="18"/>
      <c r="AH67" s="18"/>
      <c r="AI67" s="18"/>
      <c r="AJ67" s="18">
        <v>1</v>
      </c>
      <c r="AK67" s="18"/>
      <c r="AL67" s="18"/>
      <c r="AM67" s="18"/>
      <c r="AN67" s="18">
        <v>1</v>
      </c>
      <c r="AO67" s="18"/>
      <c r="AP67" s="18"/>
      <c r="AQ67" s="18"/>
      <c r="AR67" s="18">
        <v>1</v>
      </c>
      <c r="AS67" s="18"/>
      <c r="AT67" s="18"/>
      <c r="AU67" s="18"/>
      <c r="AV67" s="18">
        <v>1</v>
      </c>
      <c r="AW67" s="18"/>
      <c r="AX67" s="18"/>
      <c r="AY67" s="18">
        <v>1</v>
      </c>
      <c r="AZ67" s="18">
        <v>1</v>
      </c>
      <c r="BA67" s="18"/>
      <c r="BB67" s="18"/>
      <c r="BC67" s="18"/>
      <c r="BE67" s="22"/>
    </row>
    <row r="68" spans="1:57" s="4" customFormat="1" ht="19.5" hidden="1" customHeight="1" outlineLevel="2" x14ac:dyDescent="0.3">
      <c r="A68" s="60">
        <v>1</v>
      </c>
      <c r="B68" s="57" t="s">
        <v>29</v>
      </c>
      <c r="C68" s="75" t="s">
        <v>165</v>
      </c>
      <c r="D68" s="66">
        <v>44470</v>
      </c>
      <c r="E68" s="66">
        <v>44470</v>
      </c>
      <c r="F68" s="17" t="s">
        <v>10</v>
      </c>
      <c r="G68" s="43"/>
      <c r="H68" s="38"/>
      <c r="I68" s="18"/>
      <c r="J68" s="18"/>
      <c r="K68" s="18"/>
      <c r="L68" s="18"/>
      <c r="M68" s="18"/>
      <c r="N68" s="18"/>
      <c r="O68" s="18"/>
      <c r="P68" s="18"/>
      <c r="Q68" s="18"/>
      <c r="R68" s="18"/>
      <c r="S68" s="18"/>
      <c r="T68" s="18"/>
      <c r="U68" s="18"/>
      <c r="V68" s="18"/>
      <c r="W68" s="18"/>
      <c r="X68" s="18"/>
      <c r="Y68" s="18"/>
      <c r="Z68" s="18"/>
      <c r="AA68" s="18"/>
      <c r="AB68" s="18"/>
      <c r="AC68" s="18">
        <v>1</v>
      </c>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E68" s="22"/>
    </row>
    <row r="69" spans="1:57" s="4" customFormat="1" ht="19.5" hidden="1" customHeight="1" outlineLevel="2" x14ac:dyDescent="0.3">
      <c r="A69" s="60">
        <v>26</v>
      </c>
      <c r="B69" s="57" t="s">
        <v>24</v>
      </c>
      <c r="C69" s="75" t="s">
        <v>161</v>
      </c>
      <c r="D69" s="66">
        <v>44287</v>
      </c>
      <c r="E69" s="66">
        <v>45047</v>
      </c>
      <c r="F69" s="17" t="s">
        <v>10</v>
      </c>
      <c r="G69" s="43"/>
      <c r="H69" s="38"/>
      <c r="I69" s="18"/>
      <c r="J69" s="18"/>
      <c r="K69" s="18"/>
      <c r="L69" s="18"/>
      <c r="M69" s="18"/>
      <c r="N69" s="18"/>
      <c r="O69" s="18"/>
      <c r="P69" s="18"/>
      <c r="Q69" s="18"/>
      <c r="R69" s="18"/>
      <c r="S69" s="18"/>
      <c r="T69" s="18"/>
      <c r="U69" s="18"/>
      <c r="V69" s="18"/>
      <c r="W69" s="18">
        <v>1</v>
      </c>
      <c r="X69" s="18">
        <v>1</v>
      </c>
      <c r="Y69" s="18">
        <v>1</v>
      </c>
      <c r="Z69" s="18">
        <v>1</v>
      </c>
      <c r="AA69" s="18">
        <v>1</v>
      </c>
      <c r="AB69" s="18">
        <v>1</v>
      </c>
      <c r="AC69" s="18">
        <v>1</v>
      </c>
      <c r="AD69" s="18">
        <v>1</v>
      </c>
      <c r="AE69" s="18">
        <v>1</v>
      </c>
      <c r="AF69" s="18">
        <v>1</v>
      </c>
      <c r="AG69" s="18">
        <v>1</v>
      </c>
      <c r="AH69" s="18">
        <v>1</v>
      </c>
      <c r="AI69" s="18">
        <v>1</v>
      </c>
      <c r="AJ69" s="18">
        <v>1</v>
      </c>
      <c r="AK69" s="18">
        <v>1</v>
      </c>
      <c r="AL69" s="18">
        <v>1</v>
      </c>
      <c r="AM69" s="18">
        <v>1</v>
      </c>
      <c r="AN69" s="18">
        <v>1</v>
      </c>
      <c r="AO69" s="18">
        <v>1</v>
      </c>
      <c r="AP69" s="18">
        <v>1</v>
      </c>
      <c r="AQ69" s="18">
        <v>1</v>
      </c>
      <c r="AR69" s="18">
        <v>1</v>
      </c>
      <c r="AS69" s="18">
        <v>1</v>
      </c>
      <c r="AT69" s="18">
        <v>1</v>
      </c>
      <c r="AU69" s="18">
        <v>1</v>
      </c>
      <c r="AV69" s="18">
        <v>1</v>
      </c>
      <c r="AW69" s="18"/>
      <c r="AX69" s="18"/>
      <c r="AY69" s="18"/>
      <c r="AZ69" s="18"/>
      <c r="BA69" s="18"/>
      <c r="BB69" s="18"/>
      <c r="BC69" s="18"/>
      <c r="BE69" s="22"/>
    </row>
    <row r="70" spans="1:57" s="4" customFormat="1" ht="19.5" hidden="1" customHeight="1" outlineLevel="2" x14ac:dyDescent="0.3">
      <c r="A70" s="60">
        <v>12</v>
      </c>
      <c r="B70" s="57" t="s">
        <v>25</v>
      </c>
      <c r="C70" s="75" t="s">
        <v>161</v>
      </c>
      <c r="D70" s="66">
        <v>44440</v>
      </c>
      <c r="E70" s="66">
        <v>44743</v>
      </c>
      <c r="F70" s="17" t="s">
        <v>10</v>
      </c>
      <c r="G70" s="43"/>
      <c r="H70" s="38"/>
      <c r="I70" s="18"/>
      <c r="J70" s="18"/>
      <c r="K70" s="18"/>
      <c r="L70" s="18"/>
      <c r="M70" s="18"/>
      <c r="N70" s="18"/>
      <c r="O70" s="18"/>
      <c r="P70" s="18"/>
      <c r="Q70" s="18"/>
      <c r="R70" s="18"/>
      <c r="S70" s="18"/>
      <c r="T70" s="18"/>
      <c r="U70" s="18"/>
      <c r="V70" s="18"/>
      <c r="W70" s="18"/>
      <c r="X70" s="18"/>
      <c r="Y70" s="18"/>
      <c r="Z70" s="18"/>
      <c r="AA70" s="18"/>
      <c r="AB70" s="18">
        <v>2</v>
      </c>
      <c r="AC70" s="18">
        <v>1</v>
      </c>
      <c r="AD70" s="18">
        <v>1</v>
      </c>
      <c r="AE70" s="18">
        <v>1</v>
      </c>
      <c r="AF70" s="18">
        <v>1</v>
      </c>
      <c r="AG70" s="18">
        <v>1</v>
      </c>
      <c r="AH70" s="18">
        <v>1</v>
      </c>
      <c r="AI70" s="18">
        <v>1</v>
      </c>
      <c r="AJ70" s="18">
        <v>1</v>
      </c>
      <c r="AK70" s="18">
        <v>1</v>
      </c>
      <c r="AL70" s="18">
        <v>1</v>
      </c>
      <c r="AM70" s="18"/>
      <c r="AN70" s="18"/>
      <c r="AO70" s="18"/>
      <c r="AP70" s="18"/>
      <c r="AQ70" s="18"/>
      <c r="AR70" s="18"/>
      <c r="AS70" s="18"/>
      <c r="AT70" s="18"/>
      <c r="AU70" s="18"/>
      <c r="AV70" s="18"/>
      <c r="AW70" s="18"/>
      <c r="AX70" s="18"/>
      <c r="AY70" s="18"/>
      <c r="AZ70" s="18"/>
      <c r="BA70" s="18"/>
      <c r="BB70" s="18"/>
      <c r="BC70" s="18"/>
      <c r="BE70" s="22"/>
    </row>
    <row r="71" spans="1:57" s="4" customFormat="1" ht="19.5" hidden="1" customHeight="1" outlineLevel="2" x14ac:dyDescent="0.3">
      <c r="A71" s="60">
        <v>3</v>
      </c>
      <c r="B71" s="57" t="s">
        <v>30</v>
      </c>
      <c r="C71" s="75"/>
      <c r="D71" s="66">
        <v>44501</v>
      </c>
      <c r="E71" s="66">
        <v>44866</v>
      </c>
      <c r="F71" s="17" t="s">
        <v>10</v>
      </c>
      <c r="G71" s="43"/>
      <c r="H71" s="38"/>
      <c r="I71" s="18"/>
      <c r="J71" s="18"/>
      <c r="K71" s="18"/>
      <c r="L71" s="18"/>
      <c r="M71" s="18"/>
      <c r="N71" s="18"/>
      <c r="O71" s="18"/>
      <c r="P71" s="18"/>
      <c r="Q71" s="18"/>
      <c r="R71" s="18"/>
      <c r="S71" s="18"/>
      <c r="T71" s="18"/>
      <c r="U71" s="18"/>
      <c r="V71" s="18"/>
      <c r="W71" s="18"/>
      <c r="X71" s="18"/>
      <c r="Y71" s="18"/>
      <c r="Z71" s="18"/>
      <c r="AA71" s="18"/>
      <c r="AB71" s="18"/>
      <c r="AC71" s="18"/>
      <c r="AD71" s="18">
        <v>1</v>
      </c>
      <c r="AE71" s="18"/>
      <c r="AF71" s="18"/>
      <c r="AG71" s="18"/>
      <c r="AH71" s="18"/>
      <c r="AI71" s="18"/>
      <c r="AJ71" s="18"/>
      <c r="AK71" s="18"/>
      <c r="AL71" s="18"/>
      <c r="AM71" s="18"/>
      <c r="AN71" s="18"/>
      <c r="AO71" s="18"/>
      <c r="AP71" s="18">
        <v>2</v>
      </c>
      <c r="AQ71" s="18"/>
      <c r="AR71" s="18"/>
      <c r="AS71" s="18"/>
      <c r="AT71" s="18"/>
      <c r="AU71" s="18"/>
      <c r="AV71" s="18"/>
      <c r="AW71" s="18"/>
      <c r="AX71" s="18"/>
      <c r="AY71" s="18"/>
      <c r="AZ71" s="18"/>
      <c r="BA71" s="18"/>
      <c r="BB71" s="18"/>
      <c r="BC71" s="18"/>
      <c r="BE71" s="22"/>
    </row>
    <row r="72" spans="1:57" s="4" customFormat="1" ht="19.5" hidden="1" customHeight="1" outlineLevel="2" x14ac:dyDescent="0.3">
      <c r="A72" s="60">
        <v>1</v>
      </c>
      <c r="B72" s="57" t="s">
        <v>31</v>
      </c>
      <c r="C72" s="75"/>
      <c r="D72" s="66">
        <v>44774</v>
      </c>
      <c r="E72" s="66">
        <v>44774</v>
      </c>
      <c r="F72" s="17" t="s">
        <v>10</v>
      </c>
      <c r="G72" s="43"/>
      <c r="H72" s="3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v>1</v>
      </c>
      <c r="AN72" s="18"/>
      <c r="AO72" s="18"/>
      <c r="AP72" s="18"/>
      <c r="AQ72" s="18"/>
      <c r="AR72" s="18"/>
      <c r="AS72" s="18"/>
      <c r="AT72" s="18"/>
      <c r="AU72" s="18"/>
      <c r="AV72" s="18"/>
      <c r="AW72" s="18"/>
      <c r="AX72" s="18"/>
      <c r="AY72" s="18"/>
      <c r="AZ72" s="18"/>
      <c r="BA72" s="18"/>
      <c r="BB72" s="18"/>
      <c r="BC72" s="18"/>
      <c r="BE72" s="22"/>
    </row>
    <row r="73" spans="1:57" s="4" customFormat="1" ht="19.5" hidden="1" customHeight="1" outlineLevel="2" x14ac:dyDescent="0.3">
      <c r="A73" s="60">
        <v>4</v>
      </c>
      <c r="B73" s="57" t="s">
        <v>32</v>
      </c>
      <c r="C73" s="75" t="s">
        <v>164</v>
      </c>
      <c r="D73" s="66">
        <v>44287</v>
      </c>
      <c r="E73" s="66">
        <v>44531</v>
      </c>
      <c r="F73" s="17" t="s">
        <v>10</v>
      </c>
      <c r="G73" s="43"/>
      <c r="H73" s="38"/>
      <c r="I73" s="18"/>
      <c r="J73" s="18"/>
      <c r="K73" s="18"/>
      <c r="L73" s="18"/>
      <c r="M73" s="18"/>
      <c r="N73" s="18"/>
      <c r="O73" s="18"/>
      <c r="P73" s="18"/>
      <c r="Q73" s="18"/>
      <c r="R73" s="18"/>
      <c r="S73" s="18"/>
      <c r="T73" s="18"/>
      <c r="U73" s="18"/>
      <c r="V73" s="18"/>
      <c r="W73" s="18">
        <v>1</v>
      </c>
      <c r="X73" s="18"/>
      <c r="Y73" s="18">
        <v>1</v>
      </c>
      <c r="Z73" s="18"/>
      <c r="AA73" s="18"/>
      <c r="AB73" s="18">
        <v>1</v>
      </c>
      <c r="AC73" s="18"/>
      <c r="AD73" s="18"/>
      <c r="AE73" s="18">
        <v>1</v>
      </c>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E73" s="22"/>
    </row>
    <row r="74" spans="1:57" s="4" customFormat="1" ht="19.5" hidden="1" customHeight="1" outlineLevel="2" x14ac:dyDescent="0.3">
      <c r="A74" s="60">
        <v>21</v>
      </c>
      <c r="B74" s="57" t="s">
        <v>33</v>
      </c>
      <c r="C74" s="75" t="s">
        <v>164</v>
      </c>
      <c r="D74" s="66">
        <v>44197</v>
      </c>
      <c r="E74" s="66">
        <v>44805</v>
      </c>
      <c r="F74" s="17" t="s">
        <v>10</v>
      </c>
      <c r="G74" s="43"/>
      <c r="H74" s="38"/>
      <c r="I74" s="18"/>
      <c r="J74" s="18"/>
      <c r="K74" s="18"/>
      <c r="L74" s="18"/>
      <c r="M74" s="18"/>
      <c r="N74" s="18"/>
      <c r="O74" s="18"/>
      <c r="P74" s="18"/>
      <c r="Q74" s="18"/>
      <c r="R74" s="18"/>
      <c r="S74" s="18"/>
      <c r="T74" s="18">
        <v>2</v>
      </c>
      <c r="U74" s="18"/>
      <c r="V74" s="18">
        <v>2</v>
      </c>
      <c r="W74" s="18">
        <v>1</v>
      </c>
      <c r="X74" s="18"/>
      <c r="Y74" s="18">
        <v>1</v>
      </c>
      <c r="Z74" s="18">
        <v>1</v>
      </c>
      <c r="AA74" s="18">
        <v>1</v>
      </c>
      <c r="AB74" s="18">
        <v>1</v>
      </c>
      <c r="AC74" s="18">
        <v>1</v>
      </c>
      <c r="AD74" s="18">
        <v>1</v>
      </c>
      <c r="AE74" s="18">
        <v>1</v>
      </c>
      <c r="AF74" s="18">
        <v>1</v>
      </c>
      <c r="AG74" s="18">
        <v>1</v>
      </c>
      <c r="AH74" s="18">
        <v>1</v>
      </c>
      <c r="AI74" s="18">
        <v>1</v>
      </c>
      <c r="AJ74" s="18">
        <v>1</v>
      </c>
      <c r="AK74" s="18">
        <v>1</v>
      </c>
      <c r="AL74" s="18">
        <v>1</v>
      </c>
      <c r="AM74" s="18">
        <v>1</v>
      </c>
      <c r="AN74" s="18">
        <v>1</v>
      </c>
      <c r="AO74" s="18"/>
      <c r="AP74" s="18"/>
      <c r="AQ74" s="18"/>
      <c r="AR74" s="18"/>
      <c r="AS74" s="18"/>
      <c r="AT74" s="18"/>
      <c r="AU74" s="18"/>
      <c r="AV74" s="18"/>
      <c r="AW74" s="18"/>
      <c r="AX74" s="18"/>
      <c r="AY74" s="18"/>
      <c r="AZ74" s="18"/>
      <c r="BA74" s="18"/>
      <c r="BB74" s="18"/>
      <c r="BC74" s="18"/>
      <c r="BE74" s="22"/>
    </row>
    <row r="75" spans="1:57" ht="19.5" hidden="1" customHeight="1" outlineLevel="2" x14ac:dyDescent="0.3">
      <c r="A75" s="60">
        <v>1</v>
      </c>
      <c r="B75" s="57" t="s">
        <v>34</v>
      </c>
      <c r="C75" s="75" t="s">
        <v>164</v>
      </c>
      <c r="D75" s="66">
        <v>44621</v>
      </c>
      <c r="E75" s="66">
        <v>44621</v>
      </c>
      <c r="F75" s="17" t="s">
        <v>10</v>
      </c>
      <c r="G75" s="43"/>
      <c r="H75" s="3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v>1</v>
      </c>
      <c r="AI75" s="18"/>
      <c r="AJ75" s="18"/>
      <c r="AK75" s="18"/>
      <c r="AL75" s="18"/>
      <c r="AM75" s="18"/>
      <c r="AN75" s="18"/>
      <c r="AO75" s="18"/>
      <c r="AP75" s="18"/>
      <c r="AQ75" s="18"/>
      <c r="AR75" s="18"/>
      <c r="AS75" s="18"/>
      <c r="AT75" s="18"/>
      <c r="AU75" s="18"/>
      <c r="AV75" s="18"/>
      <c r="AW75" s="18"/>
      <c r="AX75" s="18"/>
      <c r="AY75" s="18"/>
      <c r="AZ75" s="18"/>
      <c r="BA75" s="18"/>
      <c r="BB75" s="18"/>
      <c r="BC75" s="18"/>
      <c r="BE75" s="22"/>
    </row>
    <row r="76" spans="1:57" s="12" customFormat="1" ht="19.5" customHeight="1" outlineLevel="1" collapsed="1" x14ac:dyDescent="0.35">
      <c r="A76" s="59">
        <f>SUM(A77:A82)</f>
        <v>415</v>
      </c>
      <c r="B76" s="56" t="s">
        <v>128</v>
      </c>
      <c r="C76" s="19"/>
      <c r="D76" s="55"/>
      <c r="E76" s="55"/>
      <c r="F76" s="20"/>
      <c r="G76" s="42"/>
      <c r="H76" s="19" t="str">
        <f t="shared" ref="H76:BC76" si="5">IF(SUM(H77:H82)&gt;0,SUM(H77:H82),"")</f>
        <v/>
      </c>
      <c r="I76" s="19" t="str">
        <f t="shared" si="5"/>
        <v/>
      </c>
      <c r="J76" s="19" t="str">
        <f t="shared" si="5"/>
        <v/>
      </c>
      <c r="K76" s="19" t="str">
        <f t="shared" si="5"/>
        <v/>
      </c>
      <c r="L76" s="19" t="str">
        <f t="shared" si="5"/>
        <v/>
      </c>
      <c r="M76" s="19" t="str">
        <f t="shared" si="5"/>
        <v/>
      </c>
      <c r="N76" s="19">
        <f t="shared" si="5"/>
        <v>3</v>
      </c>
      <c r="O76" s="19" t="str">
        <f t="shared" si="5"/>
        <v/>
      </c>
      <c r="P76" s="19">
        <f t="shared" si="5"/>
        <v>2</v>
      </c>
      <c r="Q76" s="19">
        <f t="shared" si="5"/>
        <v>4</v>
      </c>
      <c r="R76" s="19">
        <f t="shared" si="5"/>
        <v>6</v>
      </c>
      <c r="S76" s="19">
        <f t="shared" si="5"/>
        <v>229</v>
      </c>
      <c r="T76" s="19">
        <f t="shared" si="5"/>
        <v>14</v>
      </c>
      <c r="U76" s="19">
        <f t="shared" si="5"/>
        <v>5</v>
      </c>
      <c r="V76" s="19">
        <f t="shared" si="5"/>
        <v>21</v>
      </c>
      <c r="W76" s="19">
        <f t="shared" si="5"/>
        <v>8</v>
      </c>
      <c r="X76" s="19">
        <f t="shared" si="5"/>
        <v>30</v>
      </c>
      <c r="Y76" s="19">
        <f t="shared" si="5"/>
        <v>7</v>
      </c>
      <c r="Z76" s="19">
        <f t="shared" si="5"/>
        <v>8</v>
      </c>
      <c r="AA76" s="19">
        <f t="shared" si="5"/>
        <v>8</v>
      </c>
      <c r="AB76" s="19">
        <f t="shared" si="5"/>
        <v>7</v>
      </c>
      <c r="AC76" s="19">
        <f t="shared" si="5"/>
        <v>5</v>
      </c>
      <c r="AD76" s="19">
        <f t="shared" si="5"/>
        <v>48</v>
      </c>
      <c r="AE76" s="19">
        <f t="shared" si="5"/>
        <v>6</v>
      </c>
      <c r="AF76" s="19">
        <f t="shared" si="5"/>
        <v>4</v>
      </c>
      <c r="AG76" s="19" t="str">
        <f t="shared" si="5"/>
        <v/>
      </c>
      <c r="AH76" s="19" t="str">
        <f t="shared" si="5"/>
        <v/>
      </c>
      <c r="AI76" s="19" t="str">
        <f t="shared" si="5"/>
        <v/>
      </c>
      <c r="AJ76" s="19" t="str">
        <f t="shared" si="5"/>
        <v/>
      </c>
      <c r="AK76" s="19" t="str">
        <f t="shared" si="5"/>
        <v/>
      </c>
      <c r="AL76" s="19" t="str">
        <f t="shared" si="5"/>
        <v/>
      </c>
      <c r="AM76" s="19" t="str">
        <f t="shared" si="5"/>
        <v/>
      </c>
      <c r="AN76" s="19" t="str">
        <f t="shared" si="5"/>
        <v/>
      </c>
      <c r="AO76" s="19" t="str">
        <f t="shared" si="5"/>
        <v/>
      </c>
      <c r="AP76" s="19" t="str">
        <f t="shared" si="5"/>
        <v/>
      </c>
      <c r="AQ76" s="19" t="str">
        <f t="shared" si="5"/>
        <v/>
      </c>
      <c r="AR76" s="19" t="str">
        <f t="shared" si="5"/>
        <v/>
      </c>
      <c r="AS76" s="19" t="str">
        <f t="shared" si="5"/>
        <v/>
      </c>
      <c r="AT76" s="19" t="str">
        <f t="shared" si="5"/>
        <v/>
      </c>
      <c r="AU76" s="19" t="str">
        <f t="shared" si="5"/>
        <v/>
      </c>
      <c r="AV76" s="19" t="str">
        <f t="shared" si="5"/>
        <v/>
      </c>
      <c r="AW76" s="19" t="str">
        <f t="shared" si="5"/>
        <v/>
      </c>
      <c r="AX76" s="19" t="str">
        <f t="shared" si="5"/>
        <v/>
      </c>
      <c r="AY76" s="19" t="str">
        <f t="shared" si="5"/>
        <v/>
      </c>
      <c r="AZ76" s="19" t="str">
        <f t="shared" si="5"/>
        <v/>
      </c>
      <c r="BA76" s="19" t="str">
        <f t="shared" si="5"/>
        <v/>
      </c>
      <c r="BB76" s="19" t="str">
        <f t="shared" si="5"/>
        <v/>
      </c>
      <c r="BC76" s="19" t="str">
        <f t="shared" si="5"/>
        <v/>
      </c>
      <c r="BE76" s="22"/>
    </row>
    <row r="77" spans="1:57" s="4" customFormat="1" ht="18" hidden="1" outlineLevel="2" x14ac:dyDescent="0.3">
      <c r="A77" s="60">
        <v>24</v>
      </c>
      <c r="B77" s="57" t="s">
        <v>35</v>
      </c>
      <c r="C77" s="75" t="s">
        <v>159</v>
      </c>
      <c r="D77" s="66">
        <v>44013</v>
      </c>
      <c r="E77" s="66">
        <v>44562</v>
      </c>
      <c r="F77" s="17" t="s">
        <v>10</v>
      </c>
      <c r="G77" s="43"/>
      <c r="H77" s="38"/>
      <c r="I77" s="18"/>
      <c r="J77" s="18"/>
      <c r="K77" s="18"/>
      <c r="L77" s="18"/>
      <c r="M77" s="18"/>
      <c r="N77" s="18">
        <v>1</v>
      </c>
      <c r="O77" s="18"/>
      <c r="P77" s="18"/>
      <c r="Q77" s="18"/>
      <c r="R77" s="18">
        <v>2</v>
      </c>
      <c r="S77" s="18">
        <v>2</v>
      </c>
      <c r="T77" s="18">
        <v>2</v>
      </c>
      <c r="U77" s="18"/>
      <c r="V77" s="18"/>
      <c r="W77" s="18"/>
      <c r="X77" s="18">
        <v>2</v>
      </c>
      <c r="Y77" s="18">
        <v>3</v>
      </c>
      <c r="Z77" s="18">
        <v>3</v>
      </c>
      <c r="AA77" s="18"/>
      <c r="AB77" s="18"/>
      <c r="AC77" s="18"/>
      <c r="AD77" s="18">
        <v>2</v>
      </c>
      <c r="AE77" s="18">
        <v>4</v>
      </c>
      <c r="AF77" s="18">
        <v>3</v>
      </c>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E77" s="22"/>
    </row>
    <row r="78" spans="1:57" s="4" customFormat="1" ht="19.5" hidden="1" customHeight="1" outlineLevel="2" x14ac:dyDescent="0.3">
      <c r="A78" s="60">
        <v>2</v>
      </c>
      <c r="B78" s="57" t="s">
        <v>36</v>
      </c>
      <c r="C78" s="75" t="s">
        <v>159</v>
      </c>
      <c r="D78" s="66">
        <v>44470</v>
      </c>
      <c r="E78" s="66">
        <v>44531</v>
      </c>
      <c r="F78" s="17" t="s">
        <v>10</v>
      </c>
      <c r="G78" s="43"/>
      <c r="H78" s="38"/>
      <c r="I78" s="18"/>
      <c r="J78" s="18"/>
      <c r="K78" s="18"/>
      <c r="L78" s="18"/>
      <c r="M78" s="18"/>
      <c r="N78" s="18"/>
      <c r="O78" s="18"/>
      <c r="P78" s="18"/>
      <c r="Q78" s="18"/>
      <c r="R78" s="18"/>
      <c r="S78" s="18"/>
      <c r="T78" s="18"/>
      <c r="U78" s="18"/>
      <c r="V78" s="18"/>
      <c r="W78" s="18"/>
      <c r="X78" s="18"/>
      <c r="Y78" s="18"/>
      <c r="Z78" s="18"/>
      <c r="AA78" s="18"/>
      <c r="AB78" s="18"/>
      <c r="AC78" s="18">
        <v>1</v>
      </c>
      <c r="AD78" s="18"/>
      <c r="AE78" s="18">
        <v>1</v>
      </c>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E78" s="22"/>
    </row>
    <row r="79" spans="1:57" s="4" customFormat="1" ht="19.5" hidden="1" customHeight="1" outlineLevel="2" x14ac:dyDescent="0.3">
      <c r="A79" s="60">
        <v>29</v>
      </c>
      <c r="B79" s="57" t="s">
        <v>37</v>
      </c>
      <c r="C79" s="75" t="s">
        <v>161</v>
      </c>
      <c r="D79" s="66">
        <v>44013</v>
      </c>
      <c r="E79" s="66">
        <v>44501</v>
      </c>
      <c r="F79" s="17" t="s">
        <v>10</v>
      </c>
      <c r="G79" s="43"/>
      <c r="H79" s="38"/>
      <c r="I79" s="18"/>
      <c r="J79" s="18"/>
      <c r="K79" s="18"/>
      <c r="L79" s="18"/>
      <c r="M79" s="18"/>
      <c r="N79" s="18">
        <v>2</v>
      </c>
      <c r="O79" s="18"/>
      <c r="P79" s="18">
        <v>2</v>
      </c>
      <c r="Q79" s="18">
        <v>4</v>
      </c>
      <c r="R79" s="18">
        <v>3</v>
      </c>
      <c r="S79" s="18"/>
      <c r="T79" s="18"/>
      <c r="U79" s="18"/>
      <c r="V79" s="18">
        <v>2</v>
      </c>
      <c r="W79" s="18">
        <v>4</v>
      </c>
      <c r="X79" s="18">
        <v>3</v>
      </c>
      <c r="Y79" s="18">
        <v>1</v>
      </c>
      <c r="Z79" s="18">
        <v>1</v>
      </c>
      <c r="AA79" s="18">
        <v>2</v>
      </c>
      <c r="AB79" s="18">
        <v>1</v>
      </c>
      <c r="AC79" s="18">
        <v>3</v>
      </c>
      <c r="AD79" s="18">
        <v>1</v>
      </c>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E79" s="22"/>
    </row>
    <row r="80" spans="1:57" s="4" customFormat="1" ht="19.5" hidden="1" customHeight="1" outlineLevel="2" x14ac:dyDescent="0.3">
      <c r="A80" s="60">
        <v>6</v>
      </c>
      <c r="B80" s="57" t="s">
        <v>38</v>
      </c>
      <c r="C80" s="75" t="s">
        <v>160</v>
      </c>
      <c r="D80" s="66">
        <v>44409</v>
      </c>
      <c r="E80" s="66">
        <v>44440</v>
      </c>
      <c r="F80" s="17" t="s">
        <v>10</v>
      </c>
      <c r="G80" s="43"/>
      <c r="H80" s="38"/>
      <c r="I80" s="18"/>
      <c r="J80" s="18"/>
      <c r="K80" s="18"/>
      <c r="L80" s="18"/>
      <c r="M80" s="18"/>
      <c r="N80" s="18"/>
      <c r="O80" s="18"/>
      <c r="P80" s="18"/>
      <c r="Q80" s="18"/>
      <c r="R80" s="18"/>
      <c r="S80" s="18"/>
      <c r="T80" s="18"/>
      <c r="U80" s="18"/>
      <c r="V80" s="18"/>
      <c r="W80" s="18"/>
      <c r="X80" s="18"/>
      <c r="Y80" s="18"/>
      <c r="Z80" s="18"/>
      <c r="AA80" s="18">
        <v>4</v>
      </c>
      <c r="AB80" s="18">
        <v>2</v>
      </c>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E80" s="22"/>
    </row>
    <row r="81" spans="1:57" s="4" customFormat="1" ht="19.5" hidden="1" customHeight="1" outlineLevel="2" x14ac:dyDescent="0.3">
      <c r="A81" s="60">
        <v>43</v>
      </c>
      <c r="B81" s="57" t="s">
        <v>88</v>
      </c>
      <c r="C81" s="75" t="s">
        <v>165</v>
      </c>
      <c r="D81" s="66">
        <v>44136</v>
      </c>
      <c r="E81" s="66">
        <v>44440</v>
      </c>
      <c r="F81" s="17" t="s">
        <v>10</v>
      </c>
      <c r="G81" s="43"/>
      <c r="H81" s="38"/>
      <c r="I81" s="18"/>
      <c r="J81" s="18"/>
      <c r="K81" s="18"/>
      <c r="L81" s="18"/>
      <c r="M81" s="18"/>
      <c r="N81" s="18"/>
      <c r="O81" s="18"/>
      <c r="P81" s="18"/>
      <c r="Q81" s="18"/>
      <c r="R81" s="18">
        <v>1</v>
      </c>
      <c r="S81" s="18">
        <v>2</v>
      </c>
      <c r="T81" s="18">
        <v>8</v>
      </c>
      <c r="U81" s="18">
        <v>5</v>
      </c>
      <c r="V81" s="18">
        <v>4</v>
      </c>
      <c r="W81" s="18">
        <v>4</v>
      </c>
      <c r="X81" s="18">
        <v>2</v>
      </c>
      <c r="Y81" s="18">
        <v>3</v>
      </c>
      <c r="Z81" s="18">
        <v>3</v>
      </c>
      <c r="AA81" s="18">
        <v>2</v>
      </c>
      <c r="AB81" s="18">
        <v>4</v>
      </c>
      <c r="AC81" s="18">
        <v>1</v>
      </c>
      <c r="AD81" s="18">
        <v>2</v>
      </c>
      <c r="AE81" s="18">
        <v>1</v>
      </c>
      <c r="AF81" s="18">
        <v>1</v>
      </c>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E81" s="22"/>
    </row>
    <row r="82" spans="1:57" s="4" customFormat="1" ht="19.5" hidden="1" customHeight="1" outlineLevel="2" x14ac:dyDescent="0.3">
      <c r="A82" s="60">
        <v>311</v>
      </c>
      <c r="B82" s="57" t="s">
        <v>89</v>
      </c>
      <c r="C82" s="23"/>
      <c r="D82" s="66">
        <v>44166</v>
      </c>
      <c r="E82" s="66">
        <v>44501</v>
      </c>
      <c r="F82" s="17" t="s">
        <v>10</v>
      </c>
      <c r="G82" s="43"/>
      <c r="H82" s="38"/>
      <c r="I82" s="18"/>
      <c r="J82" s="18"/>
      <c r="K82" s="18"/>
      <c r="L82" s="18"/>
      <c r="M82" s="18"/>
      <c r="N82" s="18"/>
      <c r="O82" s="18"/>
      <c r="P82" s="18"/>
      <c r="Q82" s="18"/>
      <c r="R82" s="18"/>
      <c r="S82" s="18">
        <v>225</v>
      </c>
      <c r="T82" s="18">
        <v>4</v>
      </c>
      <c r="U82" s="18"/>
      <c r="V82" s="18">
        <v>15</v>
      </c>
      <c r="W82" s="18"/>
      <c r="X82" s="18">
        <v>23</v>
      </c>
      <c r="Y82" s="18"/>
      <c r="Z82" s="18">
        <v>1</v>
      </c>
      <c r="AA82" s="18"/>
      <c r="AB82" s="18"/>
      <c r="AC82" s="18"/>
      <c r="AD82" s="18">
        <v>43</v>
      </c>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E82" s="22"/>
    </row>
    <row r="83" spans="1:57" s="12" customFormat="1" ht="19.5" customHeight="1" outlineLevel="1" collapsed="1" x14ac:dyDescent="0.35">
      <c r="A83" s="59">
        <f>SUM(A84:A93)</f>
        <v>103</v>
      </c>
      <c r="B83" s="56" t="s">
        <v>115</v>
      </c>
      <c r="C83" s="19"/>
      <c r="D83" s="55"/>
      <c r="E83" s="55"/>
      <c r="F83" s="20"/>
      <c r="G83" s="42"/>
      <c r="H83" s="19" t="str">
        <f t="shared" ref="H83:BC83" si="6">IF(SUM(H84:H93)&gt;0,SUM(H84:H93),"")</f>
        <v/>
      </c>
      <c r="I83" s="19" t="str">
        <f t="shared" si="6"/>
        <v/>
      </c>
      <c r="J83" s="19" t="str">
        <f t="shared" si="6"/>
        <v/>
      </c>
      <c r="K83" s="19" t="str">
        <f t="shared" si="6"/>
        <v/>
      </c>
      <c r="L83" s="19" t="str">
        <f t="shared" si="6"/>
        <v/>
      </c>
      <c r="M83" s="19" t="str">
        <f t="shared" si="6"/>
        <v/>
      </c>
      <c r="N83" s="19" t="str">
        <f t="shared" si="6"/>
        <v/>
      </c>
      <c r="O83" s="19" t="str">
        <f t="shared" si="6"/>
        <v/>
      </c>
      <c r="P83" s="19" t="str">
        <f t="shared" si="6"/>
        <v/>
      </c>
      <c r="Q83" s="19" t="str">
        <f t="shared" si="6"/>
        <v/>
      </c>
      <c r="R83" s="19">
        <f t="shared" si="6"/>
        <v>1</v>
      </c>
      <c r="S83" s="19">
        <f t="shared" si="6"/>
        <v>2</v>
      </c>
      <c r="T83" s="19">
        <f t="shared" si="6"/>
        <v>1</v>
      </c>
      <c r="U83" s="19">
        <f t="shared" si="6"/>
        <v>2</v>
      </c>
      <c r="V83" s="19">
        <f t="shared" si="6"/>
        <v>2</v>
      </c>
      <c r="W83" s="19">
        <f t="shared" si="6"/>
        <v>1</v>
      </c>
      <c r="X83" s="19">
        <f t="shared" si="6"/>
        <v>2</v>
      </c>
      <c r="Y83" s="19">
        <f t="shared" si="6"/>
        <v>3</v>
      </c>
      <c r="Z83" s="19">
        <f t="shared" si="6"/>
        <v>5</v>
      </c>
      <c r="AA83" s="19">
        <f t="shared" si="6"/>
        <v>4</v>
      </c>
      <c r="AB83" s="19">
        <f t="shared" si="6"/>
        <v>6</v>
      </c>
      <c r="AC83" s="19">
        <f t="shared" si="6"/>
        <v>4</v>
      </c>
      <c r="AD83" s="19">
        <f t="shared" si="6"/>
        <v>4</v>
      </c>
      <c r="AE83" s="19">
        <f t="shared" si="6"/>
        <v>4</v>
      </c>
      <c r="AF83" s="19">
        <f t="shared" si="6"/>
        <v>5</v>
      </c>
      <c r="AG83" s="19">
        <f t="shared" si="6"/>
        <v>6</v>
      </c>
      <c r="AH83" s="19">
        <f t="shared" si="6"/>
        <v>6</v>
      </c>
      <c r="AI83" s="19">
        <f t="shared" si="6"/>
        <v>5</v>
      </c>
      <c r="AJ83" s="19">
        <f t="shared" si="6"/>
        <v>7</v>
      </c>
      <c r="AK83" s="19">
        <f t="shared" si="6"/>
        <v>11</v>
      </c>
      <c r="AL83" s="19">
        <f t="shared" si="6"/>
        <v>11</v>
      </c>
      <c r="AM83" s="19">
        <f t="shared" si="6"/>
        <v>8</v>
      </c>
      <c r="AN83" s="19">
        <f t="shared" si="6"/>
        <v>1</v>
      </c>
      <c r="AO83" s="19">
        <f t="shared" si="6"/>
        <v>1</v>
      </c>
      <c r="AP83" s="19">
        <f t="shared" si="6"/>
        <v>1</v>
      </c>
      <c r="AQ83" s="19" t="str">
        <f t="shared" si="6"/>
        <v/>
      </c>
      <c r="AR83" s="19" t="str">
        <f t="shared" si="6"/>
        <v/>
      </c>
      <c r="AS83" s="19" t="str">
        <f t="shared" si="6"/>
        <v/>
      </c>
      <c r="AT83" s="19" t="str">
        <f t="shared" si="6"/>
        <v/>
      </c>
      <c r="AU83" s="19" t="str">
        <f t="shared" si="6"/>
        <v/>
      </c>
      <c r="AV83" s="19" t="str">
        <f t="shared" si="6"/>
        <v/>
      </c>
      <c r="AW83" s="19" t="str">
        <f t="shared" si="6"/>
        <v/>
      </c>
      <c r="AX83" s="19" t="str">
        <f t="shared" si="6"/>
        <v/>
      </c>
      <c r="AY83" s="19" t="str">
        <f t="shared" si="6"/>
        <v/>
      </c>
      <c r="AZ83" s="19" t="str">
        <f t="shared" si="6"/>
        <v/>
      </c>
      <c r="BA83" s="19" t="str">
        <f t="shared" si="6"/>
        <v/>
      </c>
      <c r="BB83" s="19" t="str">
        <f t="shared" si="6"/>
        <v/>
      </c>
      <c r="BC83" s="19" t="str">
        <f t="shared" si="6"/>
        <v/>
      </c>
      <c r="BE83" s="22"/>
    </row>
    <row r="84" spans="1:57" s="4" customFormat="1" ht="19.5" hidden="1" customHeight="1" outlineLevel="2" x14ac:dyDescent="0.3">
      <c r="A84" s="60">
        <v>1</v>
      </c>
      <c r="B84" s="57" t="s">
        <v>116</v>
      </c>
      <c r="C84" s="23"/>
      <c r="D84" s="66">
        <v>44743</v>
      </c>
      <c r="E84" s="66">
        <v>44743</v>
      </c>
      <c r="F84" s="17" t="s">
        <v>10</v>
      </c>
      <c r="G84" s="43"/>
      <c r="H84" s="3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v>1</v>
      </c>
      <c r="AM84" s="18"/>
      <c r="AN84" s="18"/>
      <c r="AO84" s="18"/>
      <c r="AP84" s="18"/>
      <c r="AQ84" s="18"/>
      <c r="AR84" s="18"/>
      <c r="AS84" s="18"/>
      <c r="AT84" s="18"/>
      <c r="AU84" s="18"/>
      <c r="AV84" s="18"/>
      <c r="AW84" s="18"/>
      <c r="AX84" s="18"/>
      <c r="AY84" s="18"/>
      <c r="AZ84" s="18"/>
      <c r="BA84" s="18"/>
      <c r="BB84" s="18"/>
      <c r="BC84" s="18"/>
      <c r="BE84" s="22"/>
    </row>
    <row r="85" spans="1:57" s="4" customFormat="1" ht="19.5" hidden="1" customHeight="1" outlineLevel="2" x14ac:dyDescent="0.3">
      <c r="A85" s="60">
        <v>2</v>
      </c>
      <c r="B85" s="57" t="s">
        <v>117</v>
      </c>
      <c r="C85" s="23"/>
      <c r="D85" s="66">
        <v>44835</v>
      </c>
      <c r="E85" s="66">
        <v>44866</v>
      </c>
      <c r="F85" s="17" t="s">
        <v>10</v>
      </c>
      <c r="G85" s="43"/>
      <c r="H85" s="3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v>1</v>
      </c>
      <c r="AP85" s="18">
        <v>1</v>
      </c>
      <c r="AQ85" s="18"/>
      <c r="AR85" s="18"/>
      <c r="AS85" s="18"/>
      <c r="AT85" s="18"/>
      <c r="AU85" s="18"/>
      <c r="AV85" s="18"/>
      <c r="AW85" s="18"/>
      <c r="AX85" s="18"/>
      <c r="AY85" s="18"/>
      <c r="AZ85" s="18"/>
      <c r="BA85" s="18"/>
      <c r="BB85" s="18"/>
      <c r="BC85" s="18"/>
      <c r="BE85" s="22"/>
    </row>
    <row r="86" spans="1:57" s="4" customFormat="1" ht="19.5" hidden="1" customHeight="1" outlineLevel="2" x14ac:dyDescent="0.3">
      <c r="A86" s="60">
        <v>15</v>
      </c>
      <c r="B86" s="57" t="s">
        <v>118</v>
      </c>
      <c r="C86" s="23"/>
      <c r="D86" s="66">
        <v>44348</v>
      </c>
      <c r="E86" s="66">
        <v>44774</v>
      </c>
      <c r="F86" s="17" t="s">
        <v>10</v>
      </c>
      <c r="G86" s="43"/>
      <c r="H86" s="38"/>
      <c r="I86" s="18"/>
      <c r="J86" s="18"/>
      <c r="K86" s="18"/>
      <c r="L86" s="18"/>
      <c r="M86" s="18"/>
      <c r="N86" s="18"/>
      <c r="O86" s="18"/>
      <c r="P86" s="18"/>
      <c r="Q86" s="18"/>
      <c r="R86" s="18"/>
      <c r="S86" s="18"/>
      <c r="T86" s="18"/>
      <c r="U86" s="18"/>
      <c r="V86" s="18"/>
      <c r="W86" s="18"/>
      <c r="X86" s="18"/>
      <c r="Y86" s="18">
        <v>1</v>
      </c>
      <c r="Z86" s="18"/>
      <c r="AA86" s="18"/>
      <c r="AB86" s="18"/>
      <c r="AC86" s="18"/>
      <c r="AD86" s="18"/>
      <c r="AE86" s="18"/>
      <c r="AF86" s="18"/>
      <c r="AG86" s="18"/>
      <c r="AH86" s="18"/>
      <c r="AI86" s="18"/>
      <c r="AJ86" s="18">
        <v>2</v>
      </c>
      <c r="AK86" s="18">
        <v>5</v>
      </c>
      <c r="AL86" s="18">
        <v>4</v>
      </c>
      <c r="AM86" s="18">
        <v>3</v>
      </c>
      <c r="AN86" s="18"/>
      <c r="AO86" s="18"/>
      <c r="AP86" s="18"/>
      <c r="AQ86" s="18"/>
      <c r="AR86" s="18"/>
      <c r="AS86" s="18"/>
      <c r="AT86" s="18"/>
      <c r="AU86" s="18"/>
      <c r="AV86" s="18"/>
      <c r="AW86" s="18"/>
      <c r="AX86" s="18"/>
      <c r="AY86" s="18"/>
      <c r="AZ86" s="18"/>
      <c r="BA86" s="18"/>
      <c r="BB86" s="18"/>
      <c r="BC86" s="18"/>
      <c r="BE86" s="22"/>
    </row>
    <row r="87" spans="1:57" s="4" customFormat="1" ht="19.5" hidden="1" customHeight="1" outlineLevel="2" x14ac:dyDescent="0.3">
      <c r="A87" s="60">
        <v>6</v>
      </c>
      <c r="B87" s="57" t="s">
        <v>119</v>
      </c>
      <c r="C87" s="23"/>
      <c r="D87" s="66">
        <v>44440</v>
      </c>
      <c r="E87" s="66">
        <v>44774</v>
      </c>
      <c r="F87" s="17" t="s">
        <v>10</v>
      </c>
      <c r="G87" s="43"/>
      <c r="H87" s="38"/>
      <c r="I87" s="18"/>
      <c r="J87" s="18"/>
      <c r="K87" s="46"/>
      <c r="L87" s="18"/>
      <c r="M87" s="18"/>
      <c r="N87" s="18"/>
      <c r="O87" s="18"/>
      <c r="P87" s="18"/>
      <c r="Q87" s="18"/>
      <c r="R87" s="18"/>
      <c r="S87" s="18"/>
      <c r="T87" s="18"/>
      <c r="U87" s="18"/>
      <c r="V87" s="18"/>
      <c r="W87" s="18"/>
      <c r="X87" s="18"/>
      <c r="Y87" s="18"/>
      <c r="Z87" s="18"/>
      <c r="AA87" s="18"/>
      <c r="AB87" s="18">
        <v>1</v>
      </c>
      <c r="AC87" s="18"/>
      <c r="AD87" s="18"/>
      <c r="AE87" s="18"/>
      <c r="AF87" s="18"/>
      <c r="AG87" s="18"/>
      <c r="AH87" s="18"/>
      <c r="AI87" s="18">
        <v>1</v>
      </c>
      <c r="AJ87" s="18">
        <v>1</v>
      </c>
      <c r="AK87" s="18">
        <v>1</v>
      </c>
      <c r="AL87" s="18">
        <v>1</v>
      </c>
      <c r="AM87" s="18">
        <v>1</v>
      </c>
      <c r="AN87" s="18"/>
      <c r="AO87" s="18"/>
      <c r="AP87" s="18"/>
      <c r="AQ87" s="18"/>
      <c r="AR87" s="18"/>
      <c r="AS87" s="18"/>
      <c r="AT87" s="18"/>
      <c r="AU87" s="18"/>
      <c r="AV87" s="18"/>
      <c r="AW87" s="18"/>
      <c r="AX87" s="18"/>
      <c r="AY87" s="18"/>
      <c r="AZ87" s="18"/>
      <c r="BA87" s="18"/>
      <c r="BB87" s="18"/>
      <c r="BC87" s="18"/>
      <c r="BE87" s="22"/>
    </row>
    <row r="88" spans="1:57" s="4" customFormat="1" ht="19.5" hidden="1" customHeight="1" outlineLevel="2" x14ac:dyDescent="0.3">
      <c r="A88" s="60">
        <v>6</v>
      </c>
      <c r="B88" s="57" t="s">
        <v>120</v>
      </c>
      <c r="C88" s="23"/>
      <c r="D88" s="66">
        <v>44317</v>
      </c>
      <c r="E88" s="66">
        <v>44805</v>
      </c>
      <c r="F88" s="17" t="s">
        <v>10</v>
      </c>
      <c r="G88" s="43"/>
      <c r="H88" s="38"/>
      <c r="I88" s="18"/>
      <c r="J88" s="18"/>
      <c r="K88" s="18"/>
      <c r="L88" s="18"/>
      <c r="M88" s="18"/>
      <c r="N88" s="18"/>
      <c r="O88" s="18"/>
      <c r="P88" s="18"/>
      <c r="Q88" s="18"/>
      <c r="R88" s="18"/>
      <c r="S88" s="18"/>
      <c r="T88" s="18"/>
      <c r="U88" s="18"/>
      <c r="V88" s="18"/>
      <c r="W88" s="18"/>
      <c r="X88" s="18">
        <v>1</v>
      </c>
      <c r="Y88" s="18"/>
      <c r="Z88" s="18"/>
      <c r="AA88" s="18"/>
      <c r="AB88" s="18"/>
      <c r="AC88" s="18"/>
      <c r="AD88" s="18"/>
      <c r="AE88" s="18"/>
      <c r="AF88" s="18"/>
      <c r="AG88" s="18"/>
      <c r="AH88" s="18"/>
      <c r="AI88" s="18"/>
      <c r="AJ88" s="18">
        <v>1</v>
      </c>
      <c r="AK88" s="18">
        <v>1</v>
      </c>
      <c r="AL88" s="18">
        <v>1</v>
      </c>
      <c r="AM88" s="18">
        <v>1</v>
      </c>
      <c r="AN88" s="18">
        <v>1</v>
      </c>
      <c r="AO88" s="18"/>
      <c r="AP88" s="18"/>
      <c r="AQ88" s="18"/>
      <c r="AR88" s="18"/>
      <c r="AS88" s="18"/>
      <c r="AT88" s="18"/>
      <c r="AU88" s="18"/>
      <c r="AV88" s="18"/>
      <c r="AW88" s="18"/>
      <c r="AX88" s="18"/>
      <c r="AY88" s="18"/>
      <c r="AZ88" s="18"/>
      <c r="BA88" s="18"/>
      <c r="BB88" s="18"/>
      <c r="BC88" s="18"/>
      <c r="BE88" s="22"/>
    </row>
    <row r="89" spans="1:57" s="4" customFormat="1" ht="19.5" hidden="1" customHeight="1" outlineLevel="2" x14ac:dyDescent="0.3">
      <c r="A89" s="60">
        <v>2</v>
      </c>
      <c r="B89" s="57" t="s">
        <v>121</v>
      </c>
      <c r="C89" s="23"/>
      <c r="D89" s="66">
        <v>44593</v>
      </c>
      <c r="E89" s="66">
        <v>44621</v>
      </c>
      <c r="F89" s="17" t="s">
        <v>10</v>
      </c>
      <c r="G89" s="43"/>
      <c r="H89" s="3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v>1</v>
      </c>
      <c r="AH89" s="18">
        <v>1</v>
      </c>
      <c r="AI89" s="18"/>
      <c r="AJ89" s="18"/>
      <c r="AK89" s="18"/>
      <c r="AL89" s="18"/>
      <c r="AM89" s="18"/>
      <c r="AN89" s="18"/>
      <c r="AO89" s="18"/>
      <c r="AP89" s="18"/>
      <c r="AQ89" s="18"/>
      <c r="AR89" s="18"/>
      <c r="AS89" s="18"/>
      <c r="AT89" s="18"/>
      <c r="AU89" s="18"/>
      <c r="AV89" s="18"/>
      <c r="AW89" s="18"/>
      <c r="AX89" s="18"/>
      <c r="AY89" s="18"/>
      <c r="AZ89" s="18"/>
      <c r="BA89" s="18"/>
      <c r="BB89" s="18"/>
      <c r="BC89" s="18"/>
      <c r="BE89" s="22"/>
    </row>
    <row r="90" spans="1:57" s="4" customFormat="1" ht="19.5" hidden="1" customHeight="1" outlineLevel="2" x14ac:dyDescent="0.3">
      <c r="A90" s="60">
        <v>48</v>
      </c>
      <c r="B90" s="57" t="s">
        <v>122</v>
      </c>
      <c r="C90" s="23"/>
      <c r="D90" s="66">
        <v>44166</v>
      </c>
      <c r="E90" s="66">
        <v>44774</v>
      </c>
      <c r="F90" s="17" t="s">
        <v>10</v>
      </c>
      <c r="G90" s="43"/>
      <c r="H90" s="38"/>
      <c r="I90" s="18"/>
      <c r="J90" s="18"/>
      <c r="K90" s="18"/>
      <c r="L90" s="18"/>
      <c r="M90" s="18"/>
      <c r="N90" s="18"/>
      <c r="O90" s="18"/>
      <c r="P90" s="18"/>
      <c r="Q90" s="18"/>
      <c r="R90" s="18"/>
      <c r="S90" s="18">
        <v>1</v>
      </c>
      <c r="T90" s="18"/>
      <c r="U90" s="18"/>
      <c r="V90" s="18"/>
      <c r="W90" s="18"/>
      <c r="X90" s="18"/>
      <c r="Y90" s="18">
        <v>1</v>
      </c>
      <c r="Z90" s="18">
        <v>4</v>
      </c>
      <c r="AA90" s="18">
        <v>3</v>
      </c>
      <c r="AB90" s="18">
        <v>4</v>
      </c>
      <c r="AC90" s="18">
        <v>3</v>
      </c>
      <c r="AD90" s="18">
        <v>3</v>
      </c>
      <c r="AE90" s="18">
        <v>3</v>
      </c>
      <c r="AF90" s="18">
        <v>3</v>
      </c>
      <c r="AG90" s="18">
        <v>3</v>
      </c>
      <c r="AH90" s="18">
        <v>4</v>
      </c>
      <c r="AI90" s="18">
        <v>3</v>
      </c>
      <c r="AJ90" s="18">
        <v>3</v>
      </c>
      <c r="AK90" s="18">
        <v>4</v>
      </c>
      <c r="AL90" s="18">
        <v>3</v>
      </c>
      <c r="AM90" s="18">
        <v>3</v>
      </c>
      <c r="AN90" s="18"/>
      <c r="AO90" s="18"/>
      <c r="AP90" s="18"/>
      <c r="AQ90" s="18"/>
      <c r="AR90" s="18"/>
      <c r="AS90" s="18"/>
      <c r="AT90" s="18"/>
      <c r="AU90" s="18"/>
      <c r="AV90" s="18"/>
      <c r="AW90" s="18"/>
      <c r="AX90" s="18"/>
      <c r="AY90" s="18"/>
      <c r="AZ90" s="18"/>
      <c r="BA90" s="18"/>
      <c r="BB90" s="18"/>
      <c r="BC90" s="18"/>
      <c r="BE90" s="22"/>
    </row>
    <row r="91" spans="1:57" s="4" customFormat="1" ht="19.5" hidden="1" customHeight="1" outlineLevel="2" x14ac:dyDescent="0.3">
      <c r="A91" s="60">
        <v>7</v>
      </c>
      <c r="B91" s="57" t="s">
        <v>123</v>
      </c>
      <c r="C91" s="23"/>
      <c r="D91" s="66">
        <v>44228</v>
      </c>
      <c r="E91" s="66">
        <v>44621</v>
      </c>
      <c r="F91" s="17" t="s">
        <v>10</v>
      </c>
      <c r="G91" s="43"/>
      <c r="H91" s="38"/>
      <c r="I91" s="18"/>
      <c r="J91" s="18"/>
      <c r="K91" s="18"/>
      <c r="L91" s="18"/>
      <c r="M91" s="18"/>
      <c r="N91" s="18"/>
      <c r="O91" s="18"/>
      <c r="P91" s="18"/>
      <c r="Q91" s="18"/>
      <c r="R91" s="18"/>
      <c r="S91" s="18"/>
      <c r="T91" s="18"/>
      <c r="U91" s="18">
        <v>1</v>
      </c>
      <c r="V91" s="18"/>
      <c r="W91" s="18"/>
      <c r="X91" s="18"/>
      <c r="Y91" s="18"/>
      <c r="Z91" s="18"/>
      <c r="AA91" s="18"/>
      <c r="AB91" s="18"/>
      <c r="AC91" s="18"/>
      <c r="AD91" s="18"/>
      <c r="AE91" s="18">
        <v>1</v>
      </c>
      <c r="AF91" s="18">
        <v>2</v>
      </c>
      <c r="AG91" s="18">
        <v>2</v>
      </c>
      <c r="AH91" s="18">
        <v>1</v>
      </c>
      <c r="AI91" s="18"/>
      <c r="AJ91" s="18"/>
      <c r="AK91" s="18"/>
      <c r="AL91" s="18"/>
      <c r="AM91" s="18"/>
      <c r="AN91" s="18"/>
      <c r="AO91" s="18"/>
      <c r="AP91" s="18"/>
      <c r="AQ91" s="18"/>
      <c r="AR91" s="18"/>
      <c r="AS91" s="18"/>
      <c r="AT91" s="18"/>
      <c r="AU91" s="18"/>
      <c r="AV91" s="18"/>
      <c r="AW91" s="18"/>
      <c r="AX91" s="18"/>
      <c r="AY91" s="18"/>
      <c r="AZ91" s="18"/>
      <c r="BA91" s="18"/>
      <c r="BB91" s="18"/>
      <c r="BC91" s="18"/>
      <c r="BE91" s="22"/>
    </row>
    <row r="92" spans="1:57" s="4" customFormat="1" ht="19.5" hidden="1" customHeight="1" outlineLevel="2" x14ac:dyDescent="0.3">
      <c r="A92" s="60">
        <v>12</v>
      </c>
      <c r="B92" s="57" t="s">
        <v>124</v>
      </c>
      <c r="C92" s="23"/>
      <c r="D92" s="66">
        <v>44136</v>
      </c>
      <c r="E92" s="66">
        <v>44470</v>
      </c>
      <c r="F92" s="17" t="s">
        <v>10</v>
      </c>
      <c r="G92" s="43"/>
      <c r="H92" s="38"/>
      <c r="I92" s="18"/>
      <c r="J92" s="18"/>
      <c r="K92" s="18"/>
      <c r="L92" s="18"/>
      <c r="M92" s="18"/>
      <c r="N92" s="18"/>
      <c r="O92" s="18"/>
      <c r="P92" s="18"/>
      <c r="Q92" s="18"/>
      <c r="R92" s="18">
        <v>1</v>
      </c>
      <c r="S92" s="18">
        <v>1</v>
      </c>
      <c r="T92" s="18">
        <v>1</v>
      </c>
      <c r="U92" s="18">
        <v>1</v>
      </c>
      <c r="V92" s="18">
        <v>1</v>
      </c>
      <c r="W92" s="18">
        <v>1</v>
      </c>
      <c r="X92" s="18">
        <v>1</v>
      </c>
      <c r="Y92" s="18">
        <v>1</v>
      </c>
      <c r="Z92" s="18">
        <v>1</v>
      </c>
      <c r="AA92" s="18">
        <v>1</v>
      </c>
      <c r="AB92" s="18">
        <v>1</v>
      </c>
      <c r="AC92" s="18">
        <v>1</v>
      </c>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E92" s="22"/>
    </row>
    <row r="93" spans="1:57" s="4" customFormat="1" ht="19.5" hidden="1" customHeight="1" outlineLevel="2" x14ac:dyDescent="0.3">
      <c r="A93" s="60">
        <v>4</v>
      </c>
      <c r="B93" s="57" t="s">
        <v>125</v>
      </c>
      <c r="C93" s="23"/>
      <c r="D93" s="66">
        <v>44256</v>
      </c>
      <c r="E93" s="66">
        <v>44743</v>
      </c>
      <c r="F93" s="17" t="s">
        <v>10</v>
      </c>
      <c r="G93" s="43"/>
      <c r="H93" s="38"/>
      <c r="I93" s="18"/>
      <c r="J93" s="18"/>
      <c r="K93" s="18"/>
      <c r="L93" s="18"/>
      <c r="M93" s="18"/>
      <c r="N93" s="18"/>
      <c r="O93" s="18"/>
      <c r="P93" s="18"/>
      <c r="Q93" s="18"/>
      <c r="R93" s="18"/>
      <c r="S93" s="18"/>
      <c r="T93" s="18"/>
      <c r="U93" s="18"/>
      <c r="V93" s="18">
        <v>1</v>
      </c>
      <c r="W93" s="18"/>
      <c r="X93" s="18"/>
      <c r="Y93" s="18"/>
      <c r="Z93" s="18"/>
      <c r="AA93" s="18"/>
      <c r="AB93" s="18"/>
      <c r="AC93" s="18"/>
      <c r="AD93" s="18">
        <v>1</v>
      </c>
      <c r="AE93" s="18"/>
      <c r="AF93" s="18"/>
      <c r="AG93" s="18"/>
      <c r="AH93" s="18"/>
      <c r="AI93" s="18">
        <v>1</v>
      </c>
      <c r="AJ93" s="18"/>
      <c r="AK93" s="18"/>
      <c r="AL93" s="18">
        <v>1</v>
      </c>
      <c r="AM93" s="18"/>
      <c r="AN93" s="18"/>
      <c r="AO93" s="18"/>
      <c r="AP93" s="18"/>
      <c r="AQ93" s="18"/>
      <c r="AR93" s="18"/>
      <c r="AS93" s="18"/>
      <c r="AT93" s="18"/>
      <c r="AU93" s="18"/>
      <c r="AV93" s="18"/>
      <c r="AW93" s="18"/>
      <c r="AX93" s="18"/>
      <c r="AY93" s="18"/>
      <c r="AZ93" s="18"/>
      <c r="BA93" s="18"/>
      <c r="BB93" s="18"/>
      <c r="BC93" s="18"/>
      <c r="BE93" s="22"/>
    </row>
    <row r="94" spans="1:57" s="12" customFormat="1" ht="19.5" customHeight="1" outlineLevel="1" collapsed="1" x14ac:dyDescent="0.35">
      <c r="A94" s="59">
        <f>SUM(A95:A104)</f>
        <v>41</v>
      </c>
      <c r="B94" s="56" t="s">
        <v>213</v>
      </c>
      <c r="C94" s="19"/>
      <c r="D94" s="55"/>
      <c r="E94" s="55"/>
      <c r="F94" s="20"/>
      <c r="G94" s="42"/>
      <c r="H94" s="19" t="str">
        <f>IF(SUM(H95:H104)&gt;0,SUM(H95:H104),"")</f>
        <v/>
      </c>
      <c r="I94" s="19" t="str">
        <f t="shared" ref="I94:BC94" si="7">IF(SUM(I95:I104)&gt;0,SUM(I95:I104),"")</f>
        <v/>
      </c>
      <c r="J94" s="19" t="str">
        <f t="shared" si="7"/>
        <v/>
      </c>
      <c r="K94" s="19" t="str">
        <f t="shared" si="7"/>
        <v/>
      </c>
      <c r="L94" s="19" t="str">
        <f t="shared" si="7"/>
        <v/>
      </c>
      <c r="M94" s="19">
        <f t="shared" si="7"/>
        <v>1</v>
      </c>
      <c r="N94" s="19">
        <f t="shared" si="7"/>
        <v>1</v>
      </c>
      <c r="O94" s="19" t="str">
        <f t="shared" si="7"/>
        <v/>
      </c>
      <c r="P94" s="19">
        <f t="shared" si="7"/>
        <v>1</v>
      </c>
      <c r="Q94" s="19">
        <f t="shared" si="7"/>
        <v>1</v>
      </c>
      <c r="R94" s="19">
        <f t="shared" si="7"/>
        <v>1</v>
      </c>
      <c r="S94" s="19">
        <f t="shared" si="7"/>
        <v>1</v>
      </c>
      <c r="T94" s="19">
        <f t="shared" si="7"/>
        <v>3</v>
      </c>
      <c r="U94" s="19">
        <f t="shared" si="7"/>
        <v>1</v>
      </c>
      <c r="V94" s="19">
        <f t="shared" si="7"/>
        <v>2</v>
      </c>
      <c r="W94" s="19">
        <f t="shared" si="7"/>
        <v>1</v>
      </c>
      <c r="X94" s="19">
        <f t="shared" si="7"/>
        <v>1</v>
      </c>
      <c r="Y94" s="19" t="str">
        <f t="shared" si="7"/>
        <v/>
      </c>
      <c r="Z94" s="19">
        <f t="shared" si="7"/>
        <v>1</v>
      </c>
      <c r="AA94" s="19">
        <f t="shared" si="7"/>
        <v>1</v>
      </c>
      <c r="AB94" s="19">
        <f t="shared" si="7"/>
        <v>2</v>
      </c>
      <c r="AC94" s="19">
        <f t="shared" si="7"/>
        <v>1</v>
      </c>
      <c r="AD94" s="19">
        <f t="shared" si="7"/>
        <v>1</v>
      </c>
      <c r="AE94" s="19" t="str">
        <f t="shared" si="7"/>
        <v/>
      </c>
      <c r="AF94" s="19">
        <f t="shared" si="7"/>
        <v>1</v>
      </c>
      <c r="AG94" s="19">
        <f t="shared" si="7"/>
        <v>1</v>
      </c>
      <c r="AH94" s="19">
        <f t="shared" si="7"/>
        <v>2</v>
      </c>
      <c r="AI94" s="19" t="str">
        <f t="shared" si="7"/>
        <v/>
      </c>
      <c r="AJ94" s="19">
        <f t="shared" si="7"/>
        <v>2</v>
      </c>
      <c r="AK94" s="19">
        <f t="shared" si="7"/>
        <v>4</v>
      </c>
      <c r="AL94" s="19">
        <f t="shared" si="7"/>
        <v>2</v>
      </c>
      <c r="AM94" s="19">
        <f t="shared" si="7"/>
        <v>3</v>
      </c>
      <c r="AN94" s="19">
        <f t="shared" si="7"/>
        <v>1</v>
      </c>
      <c r="AO94" s="19">
        <f t="shared" si="7"/>
        <v>1</v>
      </c>
      <c r="AP94" s="19">
        <f t="shared" si="7"/>
        <v>1</v>
      </c>
      <c r="AQ94" s="19" t="str">
        <f t="shared" si="7"/>
        <v/>
      </c>
      <c r="AR94" s="19">
        <f t="shared" si="7"/>
        <v>2</v>
      </c>
      <c r="AS94" s="19">
        <f t="shared" si="7"/>
        <v>1</v>
      </c>
      <c r="AT94" s="19" t="str">
        <f t="shared" si="7"/>
        <v/>
      </c>
      <c r="AU94" s="19" t="str">
        <f t="shared" si="7"/>
        <v/>
      </c>
      <c r="AV94" s="19" t="str">
        <f t="shared" si="7"/>
        <v/>
      </c>
      <c r="AW94" s="19" t="str">
        <f t="shared" si="7"/>
        <v/>
      </c>
      <c r="AX94" s="19" t="str">
        <f t="shared" si="7"/>
        <v/>
      </c>
      <c r="AY94" s="19" t="str">
        <f t="shared" si="7"/>
        <v/>
      </c>
      <c r="AZ94" s="19" t="str">
        <f t="shared" si="7"/>
        <v/>
      </c>
      <c r="BA94" s="19" t="str">
        <f t="shared" si="7"/>
        <v/>
      </c>
      <c r="BB94" s="19" t="str">
        <f t="shared" si="7"/>
        <v/>
      </c>
      <c r="BC94" s="19" t="str">
        <f t="shared" si="7"/>
        <v/>
      </c>
      <c r="BE94" s="22"/>
    </row>
    <row r="95" spans="1:57" s="4" customFormat="1" ht="18" hidden="1" outlineLevel="2" x14ac:dyDescent="0.3">
      <c r="A95" s="60">
        <v>1</v>
      </c>
      <c r="B95" s="57" t="s">
        <v>107</v>
      </c>
      <c r="C95" s="23"/>
      <c r="D95" s="66">
        <v>44470</v>
      </c>
      <c r="E95" s="66">
        <v>44470</v>
      </c>
      <c r="F95" s="17" t="s">
        <v>10</v>
      </c>
      <c r="G95" s="43"/>
      <c r="H95" s="38"/>
      <c r="I95" s="18"/>
      <c r="J95" s="18"/>
      <c r="K95" s="18"/>
      <c r="L95" s="18"/>
      <c r="M95" s="18"/>
      <c r="N95" s="18"/>
      <c r="O95" s="18"/>
      <c r="P95" s="18"/>
      <c r="Q95" s="18"/>
      <c r="R95" s="18"/>
      <c r="S95" s="18"/>
      <c r="T95" s="18"/>
      <c r="U95" s="18"/>
      <c r="V95" s="18"/>
      <c r="W95" s="18"/>
      <c r="X95" s="18"/>
      <c r="Y95" s="18"/>
      <c r="Z95" s="18"/>
      <c r="AA95" s="18"/>
      <c r="AB95" s="18"/>
      <c r="AC95" s="18">
        <v>1</v>
      </c>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E95" s="22"/>
    </row>
    <row r="96" spans="1:57" s="4" customFormat="1" ht="19.5" hidden="1" customHeight="1" outlineLevel="2" x14ac:dyDescent="0.3">
      <c r="A96" s="60">
        <v>19</v>
      </c>
      <c r="B96" s="57" t="s">
        <v>108</v>
      </c>
      <c r="C96" s="75" t="s">
        <v>164</v>
      </c>
      <c r="D96" s="66">
        <v>43983</v>
      </c>
      <c r="E96" s="66">
        <v>44958</v>
      </c>
      <c r="F96" s="17" t="s">
        <v>10</v>
      </c>
      <c r="G96" s="43"/>
      <c r="H96" s="38"/>
      <c r="I96" s="18"/>
      <c r="J96" s="18"/>
      <c r="K96" s="18"/>
      <c r="L96" s="18"/>
      <c r="M96" s="18">
        <v>1</v>
      </c>
      <c r="N96" s="18">
        <v>1</v>
      </c>
      <c r="O96" s="18"/>
      <c r="P96" s="18">
        <v>1</v>
      </c>
      <c r="Q96" s="18"/>
      <c r="R96" s="18">
        <v>1</v>
      </c>
      <c r="S96" s="18"/>
      <c r="T96" s="18">
        <v>1</v>
      </c>
      <c r="U96" s="18"/>
      <c r="V96" s="18">
        <v>1</v>
      </c>
      <c r="W96" s="18"/>
      <c r="X96" s="18">
        <v>1</v>
      </c>
      <c r="Y96" s="18"/>
      <c r="Z96" s="18">
        <v>1</v>
      </c>
      <c r="AA96" s="18"/>
      <c r="AB96" s="18">
        <v>1</v>
      </c>
      <c r="AC96" s="18"/>
      <c r="AD96" s="18">
        <v>1</v>
      </c>
      <c r="AE96" s="18"/>
      <c r="AF96" s="18">
        <v>1</v>
      </c>
      <c r="AG96" s="18"/>
      <c r="AH96" s="18">
        <v>1</v>
      </c>
      <c r="AI96" s="18"/>
      <c r="AJ96" s="18">
        <v>1</v>
      </c>
      <c r="AK96" s="18"/>
      <c r="AL96" s="18">
        <v>1</v>
      </c>
      <c r="AM96" s="18">
        <v>1</v>
      </c>
      <c r="AN96" s="18"/>
      <c r="AO96" s="18">
        <v>1</v>
      </c>
      <c r="AP96" s="18">
        <v>1</v>
      </c>
      <c r="AQ96" s="18"/>
      <c r="AR96" s="18">
        <v>1</v>
      </c>
      <c r="AS96" s="18">
        <v>1</v>
      </c>
      <c r="AT96" s="18"/>
      <c r="AU96" s="18"/>
      <c r="AV96" s="18"/>
      <c r="AW96" s="18"/>
      <c r="AX96" s="18"/>
      <c r="AY96" s="18"/>
      <c r="AZ96" s="18"/>
      <c r="BA96" s="18"/>
      <c r="BB96" s="18"/>
      <c r="BC96" s="18"/>
      <c r="BE96" s="22"/>
    </row>
    <row r="97" spans="1:57" s="4" customFormat="1" ht="19.5" hidden="1" customHeight="1" outlineLevel="2" x14ac:dyDescent="0.3">
      <c r="A97" s="60">
        <v>3</v>
      </c>
      <c r="B97" s="57" t="s">
        <v>109</v>
      </c>
      <c r="C97" s="75" t="s">
        <v>164</v>
      </c>
      <c r="D97" s="66">
        <v>44713</v>
      </c>
      <c r="E97" s="66">
        <v>44774</v>
      </c>
      <c r="F97" s="17" t="s">
        <v>10</v>
      </c>
      <c r="G97" s="43"/>
      <c r="H97" s="3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v>1</v>
      </c>
      <c r="AL97" s="18">
        <v>1</v>
      </c>
      <c r="AM97" s="18">
        <v>1</v>
      </c>
      <c r="AN97" s="18"/>
      <c r="AO97" s="18"/>
      <c r="AP97" s="18"/>
      <c r="AQ97" s="18"/>
      <c r="AR97" s="18"/>
      <c r="AS97" s="18"/>
      <c r="AT97" s="18"/>
      <c r="AU97" s="18"/>
      <c r="AV97" s="18"/>
      <c r="AW97" s="18"/>
      <c r="AX97" s="18"/>
      <c r="AY97" s="18"/>
      <c r="AZ97" s="18"/>
      <c r="BA97" s="18"/>
      <c r="BB97" s="18"/>
      <c r="BC97" s="18"/>
      <c r="BE97" s="22"/>
    </row>
    <row r="98" spans="1:57" s="4" customFormat="1" ht="19.5" hidden="1" customHeight="1" outlineLevel="2" x14ac:dyDescent="0.3">
      <c r="A98" s="60">
        <v>1</v>
      </c>
      <c r="B98" s="57" t="s">
        <v>185</v>
      </c>
      <c r="C98" s="75"/>
      <c r="D98" s="66">
        <v>44105</v>
      </c>
      <c r="E98" s="66">
        <v>44682</v>
      </c>
      <c r="F98" s="17" t="s">
        <v>10</v>
      </c>
      <c r="G98" s="43"/>
      <c r="H98" s="38"/>
      <c r="I98" s="18"/>
      <c r="J98" s="18"/>
      <c r="K98" s="18"/>
      <c r="L98" s="18"/>
      <c r="M98" s="18"/>
      <c r="N98" s="18"/>
      <c r="O98" s="18"/>
      <c r="P98" s="18"/>
      <c r="Q98" s="18">
        <v>1</v>
      </c>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E98" s="22"/>
    </row>
    <row r="99" spans="1:57" s="4" customFormat="1" ht="19.5" hidden="1" customHeight="1" outlineLevel="2" x14ac:dyDescent="0.3">
      <c r="A99" s="60">
        <v>1</v>
      </c>
      <c r="B99" s="57" t="s">
        <v>186</v>
      </c>
      <c r="C99" s="75"/>
      <c r="D99" s="66">
        <v>44105</v>
      </c>
      <c r="E99" s="66">
        <v>44682</v>
      </c>
      <c r="F99" s="32" t="s">
        <v>6</v>
      </c>
      <c r="G99" s="43"/>
      <c r="H99" s="3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v>1</v>
      </c>
      <c r="AK99" s="18"/>
      <c r="AL99" s="18"/>
      <c r="AM99" s="18"/>
      <c r="AN99" s="18"/>
      <c r="AO99" s="18"/>
      <c r="AP99" s="18"/>
      <c r="AQ99" s="18"/>
      <c r="AR99" s="18"/>
      <c r="AS99" s="18"/>
      <c r="AT99" s="18"/>
      <c r="AU99" s="18"/>
      <c r="AV99" s="18"/>
      <c r="AW99" s="18"/>
      <c r="AX99" s="18"/>
      <c r="AY99" s="18"/>
      <c r="AZ99" s="18"/>
      <c r="BA99" s="18"/>
      <c r="BB99" s="18"/>
      <c r="BC99" s="18"/>
      <c r="BE99" s="22"/>
    </row>
    <row r="100" spans="1:57" s="4" customFormat="1" ht="19.5" hidden="1" customHeight="1" outlineLevel="2" x14ac:dyDescent="0.3">
      <c r="A100" s="60">
        <v>1</v>
      </c>
      <c r="B100" s="57" t="s">
        <v>110</v>
      </c>
      <c r="C100" s="75"/>
      <c r="D100" s="66">
        <v>44713</v>
      </c>
      <c r="E100" s="66">
        <v>44713</v>
      </c>
      <c r="F100" s="17" t="s">
        <v>10</v>
      </c>
      <c r="G100" s="43"/>
      <c r="H100" s="3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v>1</v>
      </c>
      <c r="AL100" s="18"/>
      <c r="AM100" s="18"/>
      <c r="AN100" s="18"/>
      <c r="AO100" s="18"/>
      <c r="AP100" s="18"/>
      <c r="AQ100" s="18"/>
      <c r="AR100" s="18"/>
      <c r="AS100" s="18"/>
      <c r="AT100" s="18"/>
      <c r="AU100" s="18"/>
      <c r="AV100" s="18"/>
      <c r="AW100" s="18"/>
      <c r="AX100" s="18"/>
      <c r="AY100" s="18"/>
      <c r="AZ100" s="18"/>
      <c r="BA100" s="18"/>
      <c r="BB100" s="18"/>
      <c r="BC100" s="18"/>
      <c r="BE100" s="22"/>
    </row>
    <row r="101" spans="1:57" s="4" customFormat="1" ht="19.5" hidden="1" customHeight="1" outlineLevel="2" x14ac:dyDescent="0.3">
      <c r="A101" s="60">
        <v>5</v>
      </c>
      <c r="B101" s="57" t="s">
        <v>111</v>
      </c>
      <c r="C101" s="23"/>
      <c r="D101" s="66">
        <v>44166</v>
      </c>
      <c r="E101" s="66">
        <v>44774</v>
      </c>
      <c r="F101" s="17" t="s">
        <v>10</v>
      </c>
      <c r="G101" s="43"/>
      <c r="H101" s="38"/>
      <c r="I101" s="18"/>
      <c r="J101" s="18"/>
      <c r="K101" s="18"/>
      <c r="L101" s="18"/>
      <c r="M101" s="18"/>
      <c r="N101" s="18"/>
      <c r="O101" s="18"/>
      <c r="P101" s="18"/>
      <c r="Q101" s="18"/>
      <c r="R101" s="18"/>
      <c r="S101" s="18">
        <v>1</v>
      </c>
      <c r="T101" s="18"/>
      <c r="U101" s="18">
        <v>1</v>
      </c>
      <c r="V101" s="18"/>
      <c r="W101" s="18"/>
      <c r="X101" s="18"/>
      <c r="Y101" s="18"/>
      <c r="Z101" s="18"/>
      <c r="AA101" s="18">
        <v>1</v>
      </c>
      <c r="AB101" s="18"/>
      <c r="AC101" s="18"/>
      <c r="AD101" s="18"/>
      <c r="AE101" s="18"/>
      <c r="AF101" s="18"/>
      <c r="AG101" s="18">
        <v>1</v>
      </c>
      <c r="AH101" s="18"/>
      <c r="AI101" s="18"/>
      <c r="AJ101" s="18"/>
      <c r="AK101" s="18"/>
      <c r="AL101" s="18"/>
      <c r="AM101" s="18">
        <v>1</v>
      </c>
      <c r="AN101" s="18"/>
      <c r="AO101" s="18"/>
      <c r="AP101" s="18"/>
      <c r="AQ101" s="18"/>
      <c r="AR101" s="18"/>
      <c r="AS101" s="18"/>
      <c r="AT101" s="18"/>
      <c r="AU101" s="18"/>
      <c r="AV101" s="18"/>
      <c r="AW101" s="18"/>
      <c r="AX101" s="18"/>
      <c r="AY101" s="18"/>
      <c r="AZ101" s="18"/>
      <c r="BA101" s="18"/>
      <c r="BB101" s="18"/>
      <c r="BC101" s="18"/>
      <c r="BE101" s="22"/>
    </row>
    <row r="102" spans="1:57" s="4" customFormat="1" ht="19.5" hidden="1" customHeight="1" outlineLevel="2" x14ac:dyDescent="0.3">
      <c r="A102" s="60">
        <v>3</v>
      </c>
      <c r="B102" s="57" t="s">
        <v>112</v>
      </c>
      <c r="C102" s="23"/>
      <c r="D102" s="66">
        <v>44287</v>
      </c>
      <c r="E102" s="66">
        <v>44927</v>
      </c>
      <c r="F102" s="32" t="s">
        <v>6</v>
      </c>
      <c r="G102" s="43"/>
      <c r="H102" s="38"/>
      <c r="I102" s="18"/>
      <c r="J102" s="18"/>
      <c r="K102" s="18"/>
      <c r="L102" s="18"/>
      <c r="M102" s="18"/>
      <c r="N102" s="18"/>
      <c r="O102" s="18"/>
      <c r="P102" s="18"/>
      <c r="Q102" s="18"/>
      <c r="R102" s="18"/>
      <c r="S102" s="18"/>
      <c r="T102" s="18"/>
      <c r="U102" s="18"/>
      <c r="V102" s="18"/>
      <c r="W102" s="18">
        <v>1</v>
      </c>
      <c r="X102" s="18"/>
      <c r="Y102" s="18"/>
      <c r="Z102" s="18"/>
      <c r="AA102" s="18"/>
      <c r="AB102" s="18"/>
      <c r="AC102" s="18"/>
      <c r="AD102" s="18"/>
      <c r="AE102" s="18"/>
      <c r="AF102" s="18"/>
      <c r="AG102" s="18"/>
      <c r="AH102" s="18"/>
      <c r="AI102" s="18"/>
      <c r="AJ102" s="18"/>
      <c r="AK102" s="18">
        <v>1</v>
      </c>
      <c r="AL102" s="18"/>
      <c r="AM102" s="18"/>
      <c r="AN102" s="18"/>
      <c r="AO102" s="18"/>
      <c r="AP102" s="18"/>
      <c r="AQ102" s="18"/>
      <c r="AR102" s="18">
        <v>1</v>
      </c>
      <c r="AS102" s="18"/>
      <c r="AT102" s="18"/>
      <c r="AU102" s="18"/>
      <c r="AV102" s="18"/>
      <c r="AW102" s="18"/>
      <c r="AX102" s="18"/>
      <c r="AY102" s="18"/>
      <c r="AZ102" s="18"/>
      <c r="BA102" s="18"/>
      <c r="BB102" s="18"/>
      <c r="BC102" s="18"/>
      <c r="BE102" s="22"/>
    </row>
    <row r="103" spans="1:57" s="4" customFormat="1" ht="19.5" hidden="1" customHeight="1" outlineLevel="2" x14ac:dyDescent="0.3">
      <c r="A103" s="60">
        <v>2</v>
      </c>
      <c r="B103" s="57" t="s">
        <v>113</v>
      </c>
      <c r="C103" s="23"/>
      <c r="D103" s="66">
        <v>44197</v>
      </c>
      <c r="E103" s="66">
        <v>44713</v>
      </c>
      <c r="F103" s="17" t="s">
        <v>10</v>
      </c>
      <c r="G103" s="43"/>
      <c r="H103" s="38"/>
      <c r="I103" s="18"/>
      <c r="J103" s="18"/>
      <c r="K103" s="18"/>
      <c r="L103" s="18"/>
      <c r="M103" s="18"/>
      <c r="N103" s="18"/>
      <c r="O103" s="18"/>
      <c r="P103" s="18"/>
      <c r="Q103" s="18"/>
      <c r="R103" s="18"/>
      <c r="S103" s="18"/>
      <c r="T103" s="18">
        <v>1</v>
      </c>
      <c r="U103" s="18"/>
      <c r="V103" s="18"/>
      <c r="W103" s="18"/>
      <c r="X103" s="18"/>
      <c r="Y103" s="18"/>
      <c r="Z103" s="18"/>
      <c r="AA103" s="18"/>
      <c r="AB103" s="18"/>
      <c r="AC103" s="18"/>
      <c r="AD103" s="18"/>
      <c r="AE103" s="18"/>
      <c r="AF103" s="18"/>
      <c r="AG103" s="18"/>
      <c r="AH103" s="18"/>
      <c r="AI103" s="18"/>
      <c r="AJ103" s="18"/>
      <c r="AK103" s="18">
        <v>1</v>
      </c>
      <c r="AL103" s="18"/>
      <c r="AM103" s="18"/>
      <c r="AN103" s="18"/>
      <c r="AO103" s="18"/>
      <c r="AP103" s="18"/>
      <c r="AQ103" s="18"/>
      <c r="AR103" s="18"/>
      <c r="AS103" s="18"/>
      <c r="AT103" s="18"/>
      <c r="AU103" s="18"/>
      <c r="AV103" s="18"/>
      <c r="AW103" s="18"/>
      <c r="AX103" s="18"/>
      <c r="AY103" s="18"/>
      <c r="AZ103" s="18"/>
      <c r="BA103" s="18"/>
      <c r="BB103" s="18"/>
      <c r="BC103" s="18"/>
      <c r="BE103" s="22"/>
    </row>
    <row r="104" spans="1:57" s="4" customFormat="1" ht="19.5" hidden="1" customHeight="1" outlineLevel="2" x14ac:dyDescent="0.3">
      <c r="A104" s="60">
        <v>5</v>
      </c>
      <c r="B104" s="57" t="s">
        <v>114</v>
      </c>
      <c r="C104" s="23"/>
      <c r="D104" s="66">
        <v>44197</v>
      </c>
      <c r="E104" s="66">
        <v>44805</v>
      </c>
      <c r="F104" s="17" t="s">
        <v>10</v>
      </c>
      <c r="G104" s="43"/>
      <c r="H104" s="38"/>
      <c r="I104" s="18"/>
      <c r="J104" s="18"/>
      <c r="K104" s="18"/>
      <c r="L104" s="18"/>
      <c r="M104" s="18"/>
      <c r="N104" s="18"/>
      <c r="O104" s="18"/>
      <c r="P104" s="18"/>
      <c r="Q104" s="18"/>
      <c r="R104" s="18"/>
      <c r="S104" s="18"/>
      <c r="T104" s="18">
        <v>1</v>
      </c>
      <c r="U104" s="18"/>
      <c r="V104" s="18">
        <v>1</v>
      </c>
      <c r="W104" s="18"/>
      <c r="X104" s="18"/>
      <c r="Y104" s="18"/>
      <c r="Z104" s="18"/>
      <c r="AA104" s="18"/>
      <c r="AB104" s="18">
        <v>1</v>
      </c>
      <c r="AC104" s="18"/>
      <c r="AD104" s="18"/>
      <c r="AE104" s="18"/>
      <c r="AF104" s="18"/>
      <c r="AG104" s="18"/>
      <c r="AH104" s="18">
        <v>1</v>
      </c>
      <c r="AI104" s="18"/>
      <c r="AJ104" s="18"/>
      <c r="AK104" s="18"/>
      <c r="AL104" s="18"/>
      <c r="AM104" s="18"/>
      <c r="AN104" s="18">
        <v>1</v>
      </c>
      <c r="AO104" s="18"/>
      <c r="AP104" s="18"/>
      <c r="AQ104" s="18"/>
      <c r="AR104" s="18"/>
      <c r="AS104" s="18"/>
      <c r="AT104" s="18"/>
      <c r="AU104" s="18"/>
      <c r="AV104" s="18"/>
      <c r="AW104" s="18"/>
      <c r="AX104" s="18"/>
      <c r="AY104" s="18"/>
      <c r="AZ104" s="18"/>
      <c r="BA104" s="18"/>
      <c r="BB104" s="18"/>
      <c r="BC104" s="18"/>
      <c r="BE104" s="22"/>
    </row>
    <row r="105" spans="1:57" s="12" customFormat="1" ht="19.5" customHeight="1" outlineLevel="1" collapsed="1" x14ac:dyDescent="0.35">
      <c r="A105" s="59">
        <v>2</v>
      </c>
      <c r="B105" s="56" t="s">
        <v>105</v>
      </c>
      <c r="C105" s="19"/>
      <c r="D105" s="55"/>
      <c r="E105" s="55"/>
      <c r="F105" s="20"/>
      <c r="G105" s="42"/>
      <c r="H105" s="19" t="str">
        <f t="shared" ref="H105:Y105" si="8">IF(SUM(H106)&gt;0,SUM(H106),"")</f>
        <v/>
      </c>
      <c r="I105" s="19" t="str">
        <f t="shared" si="8"/>
        <v/>
      </c>
      <c r="J105" s="19" t="str">
        <f t="shared" si="8"/>
        <v/>
      </c>
      <c r="K105" s="19" t="str">
        <f t="shared" si="8"/>
        <v/>
      </c>
      <c r="L105" s="19" t="str">
        <f t="shared" si="8"/>
        <v/>
      </c>
      <c r="M105" s="19" t="str">
        <f t="shared" si="8"/>
        <v/>
      </c>
      <c r="N105" s="19" t="str">
        <f t="shared" si="8"/>
        <v/>
      </c>
      <c r="O105" s="19" t="str">
        <f t="shared" si="8"/>
        <v/>
      </c>
      <c r="P105" s="19" t="str">
        <f t="shared" si="8"/>
        <v/>
      </c>
      <c r="Q105" s="19" t="str">
        <f t="shared" si="8"/>
        <v/>
      </c>
      <c r="R105" s="19" t="str">
        <f t="shared" si="8"/>
        <v/>
      </c>
      <c r="S105" s="19" t="str">
        <f t="shared" si="8"/>
        <v/>
      </c>
      <c r="T105" s="19" t="str">
        <f t="shared" si="8"/>
        <v/>
      </c>
      <c r="U105" s="19" t="str">
        <f t="shared" si="8"/>
        <v/>
      </c>
      <c r="V105" s="19" t="str">
        <f t="shared" si="8"/>
        <v/>
      </c>
      <c r="W105" s="19" t="str">
        <f t="shared" si="8"/>
        <v/>
      </c>
      <c r="X105" s="19" t="str">
        <f t="shared" si="8"/>
        <v/>
      </c>
      <c r="Y105" s="19" t="str">
        <f t="shared" si="8"/>
        <v/>
      </c>
      <c r="Z105" s="19" t="str">
        <f>IF(SUM(Z106)&gt;0,SUM(Z106),"")</f>
        <v/>
      </c>
      <c r="AA105" s="19">
        <f t="shared" ref="AA105:AW105" si="9">IF(SUM(AA106)&gt;0,SUM(AA106),"")</f>
        <v>1</v>
      </c>
      <c r="AB105" s="19" t="str">
        <f t="shared" si="9"/>
        <v/>
      </c>
      <c r="AC105" s="19" t="str">
        <f t="shared" si="9"/>
        <v/>
      </c>
      <c r="AD105" s="19" t="str">
        <f t="shared" si="9"/>
        <v/>
      </c>
      <c r="AE105" s="19" t="str">
        <f t="shared" si="9"/>
        <v/>
      </c>
      <c r="AF105" s="19" t="str">
        <f t="shared" si="9"/>
        <v/>
      </c>
      <c r="AG105" s="19" t="str">
        <f t="shared" si="9"/>
        <v/>
      </c>
      <c r="AH105" s="19" t="str">
        <f t="shared" si="9"/>
        <v/>
      </c>
      <c r="AI105" s="19" t="str">
        <f t="shared" si="9"/>
        <v/>
      </c>
      <c r="AJ105" s="19" t="str">
        <f t="shared" si="9"/>
        <v/>
      </c>
      <c r="AK105" s="19">
        <f t="shared" si="9"/>
        <v>1</v>
      </c>
      <c r="AL105" s="19" t="str">
        <f t="shared" si="9"/>
        <v/>
      </c>
      <c r="AM105" s="19" t="str">
        <f t="shared" si="9"/>
        <v/>
      </c>
      <c r="AN105" s="19" t="str">
        <f t="shared" si="9"/>
        <v/>
      </c>
      <c r="AO105" s="19" t="str">
        <f t="shared" si="9"/>
        <v/>
      </c>
      <c r="AP105" s="19" t="str">
        <f t="shared" si="9"/>
        <v/>
      </c>
      <c r="AQ105" s="19" t="str">
        <f t="shared" si="9"/>
        <v/>
      </c>
      <c r="AR105" s="19" t="str">
        <f t="shared" si="9"/>
        <v/>
      </c>
      <c r="AS105" s="19" t="str">
        <f t="shared" si="9"/>
        <v/>
      </c>
      <c r="AT105" s="19" t="str">
        <f t="shared" si="9"/>
        <v/>
      </c>
      <c r="AU105" s="19" t="str">
        <f t="shared" si="9"/>
        <v/>
      </c>
      <c r="AV105" s="19" t="str">
        <f t="shared" si="9"/>
        <v/>
      </c>
      <c r="AW105" s="19" t="str">
        <f t="shared" si="9"/>
        <v/>
      </c>
      <c r="AX105" s="19" t="str">
        <f t="shared" ref="AX105:BC105" si="10">IF(SUM(AX106:AX110)&gt;0,SUM(AX106:AX110),"")</f>
        <v/>
      </c>
      <c r="AY105" s="19" t="str">
        <f t="shared" si="10"/>
        <v/>
      </c>
      <c r="AZ105" s="19" t="str">
        <f t="shared" si="10"/>
        <v/>
      </c>
      <c r="BA105" s="19" t="str">
        <f t="shared" si="10"/>
        <v/>
      </c>
      <c r="BB105" s="19" t="str">
        <f t="shared" si="10"/>
        <v/>
      </c>
      <c r="BC105" s="19" t="str">
        <f t="shared" si="10"/>
        <v/>
      </c>
      <c r="BE105" s="22"/>
    </row>
    <row r="106" spans="1:57" s="4" customFormat="1" ht="18" hidden="1" outlineLevel="2" x14ac:dyDescent="0.3">
      <c r="A106" s="16">
        <v>2</v>
      </c>
      <c r="B106" s="57" t="s">
        <v>106</v>
      </c>
      <c r="C106" s="23"/>
      <c r="D106" s="66">
        <v>44409</v>
      </c>
      <c r="E106" s="66">
        <v>44713</v>
      </c>
      <c r="F106" s="17" t="s">
        <v>10</v>
      </c>
      <c r="G106" s="43"/>
      <c r="H106" s="38"/>
      <c r="I106" s="18"/>
      <c r="J106" s="18"/>
      <c r="K106" s="18"/>
      <c r="L106" s="18"/>
      <c r="M106" s="18"/>
      <c r="N106" s="18"/>
      <c r="O106" s="18"/>
      <c r="P106" s="18"/>
      <c r="Q106" s="18"/>
      <c r="R106" s="18"/>
      <c r="S106" s="18"/>
      <c r="T106" s="18"/>
      <c r="U106" s="18"/>
      <c r="V106" s="18"/>
      <c r="W106" s="18"/>
      <c r="X106" s="18"/>
      <c r="Y106" s="18"/>
      <c r="Z106" s="18"/>
      <c r="AA106" s="18">
        <v>1</v>
      </c>
      <c r="AB106" s="18"/>
      <c r="AC106" s="18"/>
      <c r="AD106" s="18"/>
      <c r="AE106" s="18"/>
      <c r="AF106" s="18"/>
      <c r="AG106" s="18"/>
      <c r="AH106" s="18"/>
      <c r="AI106" s="18"/>
      <c r="AJ106" s="18"/>
      <c r="AK106" s="18">
        <v>1</v>
      </c>
      <c r="AL106" s="18"/>
      <c r="AM106" s="18"/>
      <c r="AN106" s="18"/>
      <c r="AO106" s="18"/>
      <c r="AP106" s="18"/>
      <c r="AQ106" s="18"/>
      <c r="AR106" s="18"/>
      <c r="AS106" s="18"/>
      <c r="AT106" s="18"/>
      <c r="AU106" s="18"/>
      <c r="AV106" s="18"/>
      <c r="AW106" s="18"/>
      <c r="AX106" s="18"/>
      <c r="AY106" s="18"/>
      <c r="AZ106" s="18"/>
      <c r="BA106" s="18"/>
      <c r="BB106" s="18"/>
      <c r="BC106" s="18"/>
      <c r="BE106" s="22"/>
    </row>
    <row r="107" spans="1:57" s="12" customFormat="1" ht="19.5" customHeight="1" collapsed="1" x14ac:dyDescent="0.35">
      <c r="A107" s="62">
        <f>SUM(A108,A117,A123,A129)</f>
        <v>169</v>
      </c>
      <c r="B107" s="63" t="s">
        <v>69</v>
      </c>
      <c r="C107" s="19"/>
      <c r="D107" s="55"/>
      <c r="E107" s="55"/>
      <c r="F107" s="20"/>
      <c r="G107" s="42"/>
      <c r="H107" s="19" t="str">
        <f t="shared" ref="H107:BC107" si="11">IF(SUM(H108,H117,H123,H129)&gt;0,SUM(H108,H117,H123,H129),"")</f>
        <v/>
      </c>
      <c r="I107" s="19" t="str">
        <f t="shared" si="11"/>
        <v/>
      </c>
      <c r="J107" s="19" t="str">
        <f t="shared" si="11"/>
        <v/>
      </c>
      <c r="K107" s="19" t="str">
        <f t="shared" si="11"/>
        <v/>
      </c>
      <c r="L107" s="19" t="str">
        <f t="shared" si="11"/>
        <v/>
      </c>
      <c r="M107" s="19" t="str">
        <f t="shared" si="11"/>
        <v/>
      </c>
      <c r="N107" s="19" t="str">
        <f t="shared" si="11"/>
        <v/>
      </c>
      <c r="O107" s="19" t="str">
        <f t="shared" si="11"/>
        <v/>
      </c>
      <c r="P107" s="19" t="str">
        <f t="shared" si="11"/>
        <v/>
      </c>
      <c r="Q107" s="19" t="str">
        <f t="shared" si="11"/>
        <v/>
      </c>
      <c r="R107" s="19" t="str">
        <f t="shared" si="11"/>
        <v/>
      </c>
      <c r="S107" s="19" t="str">
        <f t="shared" si="11"/>
        <v/>
      </c>
      <c r="T107" s="19" t="str">
        <f t="shared" si="11"/>
        <v/>
      </c>
      <c r="U107" s="62" t="str">
        <f t="shared" si="11"/>
        <v/>
      </c>
      <c r="V107" s="62">
        <f t="shared" si="11"/>
        <v>2</v>
      </c>
      <c r="W107" s="62" t="str">
        <f t="shared" si="11"/>
        <v/>
      </c>
      <c r="X107" s="62" t="str">
        <f t="shared" si="11"/>
        <v/>
      </c>
      <c r="Y107" s="62" t="str">
        <f t="shared" si="11"/>
        <v/>
      </c>
      <c r="Z107" s="62">
        <f t="shared" si="11"/>
        <v>2</v>
      </c>
      <c r="AA107" s="62">
        <f t="shared" si="11"/>
        <v>4</v>
      </c>
      <c r="AB107" s="62">
        <f t="shared" si="11"/>
        <v>2</v>
      </c>
      <c r="AC107" s="62">
        <f t="shared" si="11"/>
        <v>13</v>
      </c>
      <c r="AD107" s="62">
        <f t="shared" si="11"/>
        <v>8</v>
      </c>
      <c r="AE107" s="62">
        <f t="shared" si="11"/>
        <v>2</v>
      </c>
      <c r="AF107" s="62">
        <f t="shared" si="11"/>
        <v>1</v>
      </c>
      <c r="AG107" s="62">
        <f t="shared" si="11"/>
        <v>2</v>
      </c>
      <c r="AH107" s="62">
        <f t="shared" si="11"/>
        <v>2</v>
      </c>
      <c r="AI107" s="62">
        <f t="shared" si="11"/>
        <v>1</v>
      </c>
      <c r="AJ107" s="62">
        <f t="shared" si="11"/>
        <v>116</v>
      </c>
      <c r="AK107" s="62">
        <f t="shared" si="11"/>
        <v>6</v>
      </c>
      <c r="AL107" s="62" t="str">
        <f t="shared" si="11"/>
        <v/>
      </c>
      <c r="AM107" s="62" t="str">
        <f t="shared" si="11"/>
        <v/>
      </c>
      <c r="AN107" s="62" t="str">
        <f t="shared" si="11"/>
        <v/>
      </c>
      <c r="AO107" s="62" t="str">
        <f t="shared" si="11"/>
        <v/>
      </c>
      <c r="AP107" s="62" t="str">
        <f t="shared" si="11"/>
        <v/>
      </c>
      <c r="AQ107" s="62">
        <f t="shared" si="11"/>
        <v>5</v>
      </c>
      <c r="AR107" s="62" t="str">
        <f t="shared" si="11"/>
        <v/>
      </c>
      <c r="AS107" s="62" t="str">
        <f t="shared" si="11"/>
        <v/>
      </c>
      <c r="AT107" s="62" t="str">
        <f t="shared" si="11"/>
        <v/>
      </c>
      <c r="AU107" s="19" t="str">
        <f t="shared" si="11"/>
        <v/>
      </c>
      <c r="AV107" s="19" t="str">
        <f t="shared" si="11"/>
        <v/>
      </c>
      <c r="AW107" s="19" t="str">
        <f t="shared" si="11"/>
        <v/>
      </c>
      <c r="AX107" s="19" t="str">
        <f t="shared" si="11"/>
        <v/>
      </c>
      <c r="AY107" s="19" t="str">
        <f t="shared" si="11"/>
        <v/>
      </c>
      <c r="AZ107" s="19" t="str">
        <f t="shared" si="11"/>
        <v/>
      </c>
      <c r="BA107" s="19" t="str">
        <f t="shared" si="11"/>
        <v/>
      </c>
      <c r="BB107" s="19" t="str">
        <f t="shared" si="11"/>
        <v/>
      </c>
      <c r="BC107" s="19" t="str">
        <f t="shared" si="11"/>
        <v/>
      </c>
      <c r="BE107" s="21"/>
    </row>
    <row r="108" spans="1:57" s="12" customFormat="1" ht="19.5" customHeight="1" outlineLevel="1" x14ac:dyDescent="0.35">
      <c r="A108" s="59">
        <f>SUM(A109:A116)</f>
        <v>23</v>
      </c>
      <c r="B108" s="56" t="s">
        <v>2</v>
      </c>
      <c r="C108" s="19"/>
      <c r="D108" s="55"/>
      <c r="E108" s="55"/>
      <c r="F108" s="20"/>
      <c r="G108" s="42"/>
      <c r="H108" s="19" t="str">
        <f>IF(SUM(H109:H116)&gt;0,SUM(H109:H116),"")</f>
        <v/>
      </c>
      <c r="I108" s="19" t="str">
        <f t="shared" ref="I108:BC108" si="12">IF(SUM(I109:I116)&gt;0,SUM(I109:I116),"")</f>
        <v/>
      </c>
      <c r="J108" s="19" t="str">
        <f t="shared" si="12"/>
        <v/>
      </c>
      <c r="K108" s="19" t="str">
        <f t="shared" si="12"/>
        <v/>
      </c>
      <c r="L108" s="19" t="str">
        <f t="shared" si="12"/>
        <v/>
      </c>
      <c r="M108" s="19" t="str">
        <f t="shared" si="12"/>
        <v/>
      </c>
      <c r="N108" s="19" t="str">
        <f t="shared" si="12"/>
        <v/>
      </c>
      <c r="O108" s="19" t="str">
        <f t="shared" si="12"/>
        <v/>
      </c>
      <c r="P108" s="19" t="str">
        <f t="shared" si="12"/>
        <v/>
      </c>
      <c r="Q108" s="19" t="str">
        <f t="shared" si="12"/>
        <v/>
      </c>
      <c r="R108" s="19" t="str">
        <f t="shared" si="12"/>
        <v/>
      </c>
      <c r="S108" s="19" t="str">
        <f t="shared" si="12"/>
        <v/>
      </c>
      <c r="T108" s="19" t="str">
        <f t="shared" si="12"/>
        <v/>
      </c>
      <c r="U108" s="19" t="str">
        <f t="shared" si="12"/>
        <v/>
      </c>
      <c r="V108" s="19">
        <f t="shared" si="12"/>
        <v>2</v>
      </c>
      <c r="W108" s="19" t="str">
        <f t="shared" si="12"/>
        <v/>
      </c>
      <c r="X108" s="19" t="str">
        <f t="shared" si="12"/>
        <v/>
      </c>
      <c r="Y108" s="19" t="str">
        <f t="shared" si="12"/>
        <v/>
      </c>
      <c r="Z108" s="19">
        <f t="shared" si="12"/>
        <v>1</v>
      </c>
      <c r="AA108" s="19">
        <f t="shared" si="12"/>
        <v>2</v>
      </c>
      <c r="AB108" s="19">
        <f t="shared" si="12"/>
        <v>1</v>
      </c>
      <c r="AC108" s="19">
        <f t="shared" si="12"/>
        <v>5</v>
      </c>
      <c r="AD108" s="19">
        <f t="shared" si="12"/>
        <v>2</v>
      </c>
      <c r="AE108" s="19">
        <f t="shared" si="12"/>
        <v>1</v>
      </c>
      <c r="AF108" s="19">
        <f t="shared" si="12"/>
        <v>1</v>
      </c>
      <c r="AG108" s="19">
        <f t="shared" si="12"/>
        <v>2</v>
      </c>
      <c r="AH108" s="19">
        <f t="shared" si="12"/>
        <v>1</v>
      </c>
      <c r="AI108" s="19">
        <f t="shared" si="12"/>
        <v>1</v>
      </c>
      <c r="AJ108" s="19">
        <f t="shared" si="12"/>
        <v>4</v>
      </c>
      <c r="AK108" s="19" t="str">
        <f t="shared" si="12"/>
        <v/>
      </c>
      <c r="AL108" s="19" t="str">
        <f t="shared" si="12"/>
        <v/>
      </c>
      <c r="AM108" s="19" t="str">
        <f t="shared" si="12"/>
        <v/>
      </c>
      <c r="AN108" s="19" t="str">
        <f t="shared" si="12"/>
        <v/>
      </c>
      <c r="AO108" s="19" t="str">
        <f t="shared" si="12"/>
        <v/>
      </c>
      <c r="AP108" s="19" t="str">
        <f t="shared" si="12"/>
        <v/>
      </c>
      <c r="AQ108" s="19" t="str">
        <f t="shared" si="12"/>
        <v/>
      </c>
      <c r="AR108" s="19" t="str">
        <f t="shared" si="12"/>
        <v/>
      </c>
      <c r="AS108" s="19" t="str">
        <f t="shared" si="12"/>
        <v/>
      </c>
      <c r="AT108" s="19" t="str">
        <f t="shared" si="12"/>
        <v/>
      </c>
      <c r="AU108" s="19" t="str">
        <f t="shared" si="12"/>
        <v/>
      </c>
      <c r="AV108" s="19" t="str">
        <f t="shared" si="12"/>
        <v/>
      </c>
      <c r="AW108" s="19" t="str">
        <f t="shared" si="12"/>
        <v/>
      </c>
      <c r="AX108" s="19" t="str">
        <f t="shared" si="12"/>
        <v/>
      </c>
      <c r="AY108" s="19" t="str">
        <f t="shared" si="12"/>
        <v/>
      </c>
      <c r="AZ108" s="19" t="str">
        <f t="shared" si="12"/>
        <v/>
      </c>
      <c r="BA108" s="19" t="str">
        <f t="shared" si="12"/>
        <v/>
      </c>
      <c r="BB108" s="19" t="str">
        <f t="shared" si="12"/>
        <v/>
      </c>
      <c r="BC108" s="19" t="str">
        <f t="shared" si="12"/>
        <v/>
      </c>
      <c r="BE108" s="22"/>
    </row>
    <row r="109" spans="1:57" s="4" customFormat="1" ht="19.5" hidden="1" customHeight="1" outlineLevel="2" x14ac:dyDescent="0.3">
      <c r="A109" s="61">
        <v>1</v>
      </c>
      <c r="B109" s="161" t="s">
        <v>16</v>
      </c>
      <c r="C109" s="23"/>
      <c r="D109" s="66">
        <v>44652</v>
      </c>
      <c r="E109" s="66">
        <v>44652</v>
      </c>
      <c r="F109" s="32" t="s">
        <v>6</v>
      </c>
      <c r="G109" s="44"/>
      <c r="H109" s="40"/>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58">
        <v>1</v>
      </c>
      <c r="AJ109" s="11"/>
      <c r="AK109" s="11"/>
      <c r="AL109" s="11"/>
      <c r="AM109" s="11"/>
      <c r="AN109" s="11"/>
      <c r="AO109" s="11"/>
      <c r="AP109" s="11"/>
      <c r="AQ109" s="11"/>
      <c r="AR109" s="11"/>
      <c r="AS109" s="11"/>
      <c r="AT109" s="11"/>
      <c r="AU109" s="11"/>
      <c r="AV109" s="11"/>
      <c r="AW109" s="11"/>
      <c r="AX109" s="11"/>
      <c r="AY109" s="11"/>
      <c r="AZ109" s="11"/>
      <c r="BA109" s="11"/>
      <c r="BB109" s="11"/>
      <c r="BC109" s="11"/>
      <c r="BE109" s="22"/>
    </row>
    <row r="110" spans="1:57" s="4" customFormat="1" ht="19.5" hidden="1" customHeight="1" outlineLevel="2" x14ac:dyDescent="0.3">
      <c r="A110" s="60">
        <v>2</v>
      </c>
      <c r="B110" s="159" t="s">
        <v>42</v>
      </c>
      <c r="C110" s="23"/>
      <c r="D110" s="66">
        <v>44470</v>
      </c>
      <c r="E110" s="66">
        <v>44621</v>
      </c>
      <c r="F110" s="32" t="s">
        <v>6</v>
      </c>
      <c r="G110" s="43"/>
      <c r="H110" s="38"/>
      <c r="I110" s="18"/>
      <c r="J110" s="18"/>
      <c r="K110" s="18"/>
      <c r="L110" s="18"/>
      <c r="M110" s="18"/>
      <c r="N110" s="18"/>
      <c r="O110" s="18"/>
      <c r="P110" s="18"/>
      <c r="Q110" s="18"/>
      <c r="R110" s="18"/>
      <c r="S110" s="18"/>
      <c r="T110" s="18"/>
      <c r="U110" s="18"/>
      <c r="V110" s="18"/>
      <c r="W110" s="18"/>
      <c r="X110" s="18"/>
      <c r="Y110" s="18"/>
      <c r="Z110" s="18"/>
      <c r="AA110" s="18"/>
      <c r="AB110" s="18"/>
      <c r="AC110" s="18">
        <v>1</v>
      </c>
      <c r="AD110" s="18"/>
      <c r="AE110" s="18"/>
      <c r="AF110" s="18"/>
      <c r="AG110" s="18"/>
      <c r="AH110" s="18">
        <v>1</v>
      </c>
      <c r="AI110" s="18"/>
      <c r="AJ110" s="18"/>
      <c r="AK110" s="18"/>
      <c r="AL110" s="18"/>
      <c r="AM110" s="18"/>
      <c r="AN110" s="18"/>
      <c r="AO110" s="18"/>
      <c r="AP110" s="18"/>
      <c r="AQ110" s="18"/>
      <c r="AR110" s="18"/>
      <c r="AS110" s="18"/>
      <c r="AT110" s="18"/>
      <c r="AU110" s="18"/>
      <c r="AV110" s="18"/>
      <c r="AW110" s="18"/>
      <c r="AX110" s="18"/>
      <c r="AY110" s="18"/>
      <c r="AZ110" s="18"/>
      <c r="BA110" s="18"/>
      <c r="BB110" s="18"/>
      <c r="BC110" s="18"/>
      <c r="BE110" s="22"/>
    </row>
    <row r="111" spans="1:57" s="4" customFormat="1" ht="19.5" hidden="1" customHeight="1" outlineLevel="2" x14ac:dyDescent="0.3">
      <c r="A111" s="60">
        <v>1</v>
      </c>
      <c r="B111" s="159" t="s">
        <v>17</v>
      </c>
      <c r="C111" s="87"/>
      <c r="D111" s="66">
        <v>44470</v>
      </c>
      <c r="E111" s="66">
        <v>44470</v>
      </c>
      <c r="F111" s="32" t="s">
        <v>6</v>
      </c>
      <c r="G111" s="43"/>
      <c r="H111" s="38"/>
      <c r="I111" s="18"/>
      <c r="J111" s="18"/>
      <c r="K111" s="18"/>
      <c r="L111" s="18"/>
      <c r="M111" s="18"/>
      <c r="N111" s="18"/>
      <c r="O111" s="18"/>
      <c r="P111" s="18"/>
      <c r="Q111" s="18"/>
      <c r="R111" s="18"/>
      <c r="S111" s="18"/>
      <c r="T111" s="18"/>
      <c r="U111" s="18"/>
      <c r="V111" s="18"/>
      <c r="W111" s="18"/>
      <c r="X111" s="18"/>
      <c r="Y111" s="18"/>
      <c r="Z111" s="18"/>
      <c r="AA111" s="18"/>
      <c r="AB111" s="18"/>
      <c r="AC111" s="18">
        <v>1</v>
      </c>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E111" s="22"/>
    </row>
    <row r="112" spans="1:57" s="4" customFormat="1" ht="19.5" hidden="1" customHeight="1" outlineLevel="2" x14ac:dyDescent="0.3">
      <c r="A112" s="60">
        <v>4</v>
      </c>
      <c r="B112" s="160" t="s">
        <v>18</v>
      </c>
      <c r="C112" s="87" t="s">
        <v>157</v>
      </c>
      <c r="D112" s="66">
        <v>44682</v>
      </c>
      <c r="E112" s="66">
        <v>44682</v>
      </c>
      <c r="F112" s="32" t="s">
        <v>6</v>
      </c>
      <c r="G112" s="43"/>
      <c r="H112" s="3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v>4</v>
      </c>
      <c r="AK112" s="18"/>
      <c r="AL112" s="18"/>
      <c r="AM112" s="18"/>
      <c r="AN112" s="18"/>
      <c r="AO112" s="18"/>
      <c r="AP112" s="18"/>
      <c r="AQ112" s="18"/>
      <c r="AR112" s="18"/>
      <c r="AS112" s="18"/>
      <c r="AT112" s="18"/>
      <c r="AU112" s="18"/>
      <c r="AV112" s="18"/>
      <c r="AW112" s="18"/>
      <c r="AX112" s="18"/>
      <c r="AY112" s="18"/>
      <c r="AZ112" s="18"/>
      <c r="BA112" s="18"/>
      <c r="BB112" s="18"/>
      <c r="BC112" s="18"/>
      <c r="BE112" s="22"/>
    </row>
    <row r="113" spans="1:57" s="4" customFormat="1" ht="19.5" hidden="1" customHeight="1" outlineLevel="2" x14ac:dyDescent="0.3">
      <c r="A113" s="60">
        <v>3</v>
      </c>
      <c r="B113" s="160" t="s">
        <v>19</v>
      </c>
      <c r="C113" s="87" t="s">
        <v>156</v>
      </c>
      <c r="D113" s="66">
        <v>44256</v>
      </c>
      <c r="E113" s="66">
        <v>44593</v>
      </c>
      <c r="F113" s="32" t="s">
        <v>6</v>
      </c>
      <c r="G113" s="43"/>
      <c r="H113" s="38"/>
      <c r="I113" s="18"/>
      <c r="J113" s="18"/>
      <c r="K113" s="18"/>
      <c r="L113" s="18"/>
      <c r="M113" s="18"/>
      <c r="N113" s="18"/>
      <c r="O113" s="18"/>
      <c r="P113" s="18"/>
      <c r="Q113" s="18"/>
      <c r="R113" s="18"/>
      <c r="S113" s="18"/>
      <c r="T113" s="18"/>
      <c r="U113" s="18"/>
      <c r="V113" s="18">
        <v>1</v>
      </c>
      <c r="W113" s="18"/>
      <c r="X113" s="18"/>
      <c r="Y113" s="18"/>
      <c r="Z113" s="18"/>
      <c r="AA113" s="18"/>
      <c r="AB113" s="18"/>
      <c r="AC113" s="18">
        <v>1</v>
      </c>
      <c r="AD113" s="18"/>
      <c r="AE113" s="18"/>
      <c r="AF113" s="18"/>
      <c r="AG113" s="18">
        <v>1</v>
      </c>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E113" s="22"/>
    </row>
    <row r="114" spans="1:57" s="4" customFormat="1" ht="19.5" hidden="1" customHeight="1" outlineLevel="2" x14ac:dyDescent="0.3">
      <c r="A114" s="60">
        <v>3</v>
      </c>
      <c r="B114" s="160" t="s">
        <v>20</v>
      </c>
      <c r="C114" s="87" t="s">
        <v>155</v>
      </c>
      <c r="D114" s="66">
        <v>44256</v>
      </c>
      <c r="E114" s="66">
        <v>44593</v>
      </c>
      <c r="F114" s="32" t="s">
        <v>6</v>
      </c>
      <c r="G114" s="43"/>
      <c r="H114" s="38"/>
      <c r="I114" s="18"/>
      <c r="J114" s="18"/>
      <c r="K114" s="18"/>
      <c r="L114" s="18"/>
      <c r="M114" s="18"/>
      <c r="N114" s="18"/>
      <c r="O114" s="18"/>
      <c r="P114" s="18"/>
      <c r="Q114" s="18"/>
      <c r="R114" s="18"/>
      <c r="S114" s="18"/>
      <c r="T114" s="18"/>
      <c r="U114" s="18"/>
      <c r="V114" s="18">
        <v>1</v>
      </c>
      <c r="W114" s="18"/>
      <c r="X114" s="18"/>
      <c r="Y114" s="18"/>
      <c r="Z114" s="18"/>
      <c r="AA114" s="18"/>
      <c r="AB114" s="18"/>
      <c r="AC114" s="18">
        <v>1</v>
      </c>
      <c r="AD114" s="18"/>
      <c r="AE114" s="18"/>
      <c r="AF114" s="18"/>
      <c r="AG114" s="18">
        <v>1</v>
      </c>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E114" s="22"/>
    </row>
    <row r="115" spans="1:57" s="4" customFormat="1" ht="19.5" hidden="1" customHeight="1" outlineLevel="2" x14ac:dyDescent="0.3">
      <c r="A115" s="60">
        <v>1</v>
      </c>
      <c r="B115" s="159" t="s">
        <v>21</v>
      </c>
      <c r="C115" s="87"/>
      <c r="D115" s="66">
        <v>44562</v>
      </c>
      <c r="E115" s="66">
        <v>44562</v>
      </c>
      <c r="F115" s="32" t="s">
        <v>6</v>
      </c>
      <c r="G115" s="43"/>
      <c r="H115" s="3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v>1</v>
      </c>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E115" s="22"/>
    </row>
    <row r="116" spans="1:57" s="4" customFormat="1" ht="19.5" hidden="1" customHeight="1" outlineLevel="2" x14ac:dyDescent="0.3">
      <c r="A116" s="60">
        <v>8</v>
      </c>
      <c r="B116" s="160" t="s">
        <v>41</v>
      </c>
      <c r="C116" s="87" t="s">
        <v>158</v>
      </c>
      <c r="D116" s="66">
        <v>44378</v>
      </c>
      <c r="E116" s="66">
        <v>44531</v>
      </c>
      <c r="F116" s="32" t="s">
        <v>6</v>
      </c>
      <c r="G116" s="43"/>
      <c r="H116" s="38"/>
      <c r="I116" s="18"/>
      <c r="J116" s="18"/>
      <c r="K116" s="18"/>
      <c r="L116" s="18"/>
      <c r="M116" s="18"/>
      <c r="N116" s="18"/>
      <c r="O116" s="18"/>
      <c r="P116" s="18"/>
      <c r="Q116" s="18"/>
      <c r="R116" s="18"/>
      <c r="S116" s="18"/>
      <c r="T116" s="18"/>
      <c r="U116" s="18"/>
      <c r="V116" s="18"/>
      <c r="W116" s="18"/>
      <c r="X116" s="18"/>
      <c r="Y116" s="18"/>
      <c r="Z116" s="18">
        <v>1</v>
      </c>
      <c r="AA116" s="18">
        <v>2</v>
      </c>
      <c r="AB116" s="18">
        <v>1</v>
      </c>
      <c r="AC116" s="18">
        <v>1</v>
      </c>
      <c r="AD116" s="18">
        <v>2</v>
      </c>
      <c r="AE116" s="18">
        <v>1</v>
      </c>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E116" s="22"/>
    </row>
    <row r="117" spans="1:57" s="12" customFormat="1" ht="19.5" customHeight="1" outlineLevel="1" collapsed="1" x14ac:dyDescent="0.35">
      <c r="A117" s="59">
        <f>SUM(A118:A122)</f>
        <v>120</v>
      </c>
      <c r="B117" s="56" t="s">
        <v>127</v>
      </c>
      <c r="C117" s="19"/>
      <c r="D117" s="55"/>
      <c r="E117" s="55"/>
      <c r="F117" s="20"/>
      <c r="G117" s="42"/>
      <c r="H117" s="20"/>
      <c r="I117" s="20"/>
      <c r="J117" s="20"/>
      <c r="K117" s="20"/>
      <c r="L117" s="20"/>
      <c r="M117" s="20"/>
      <c r="N117" s="20"/>
      <c r="O117" s="20"/>
      <c r="P117" s="20"/>
      <c r="Q117" s="20"/>
      <c r="R117" s="20"/>
      <c r="S117" s="20"/>
      <c r="T117" s="20"/>
      <c r="U117" s="20"/>
      <c r="V117" s="20"/>
      <c r="W117" s="20"/>
      <c r="X117" s="20"/>
      <c r="Y117" s="20"/>
      <c r="Z117" s="19">
        <f>SUM(Z118:Z122)</f>
        <v>1</v>
      </c>
      <c r="AA117" s="19">
        <f t="shared" ref="AA117:AE117" si="13">SUM(AA118:AA122)</f>
        <v>2</v>
      </c>
      <c r="AB117" s="19">
        <f t="shared" si="13"/>
        <v>1</v>
      </c>
      <c r="AC117" s="19">
        <f t="shared" si="13"/>
        <v>1</v>
      </c>
      <c r="AD117" s="19">
        <f t="shared" si="13"/>
        <v>2</v>
      </c>
      <c r="AE117" s="19">
        <f t="shared" si="13"/>
        <v>1</v>
      </c>
      <c r="AF117" s="20"/>
      <c r="AG117" s="19"/>
      <c r="AH117" s="20"/>
      <c r="AI117" s="20"/>
      <c r="AJ117" s="19">
        <f>SUM(AJ119:AJ122)</f>
        <v>112</v>
      </c>
      <c r="AK117" s="19"/>
      <c r="AL117" s="19"/>
      <c r="AM117" s="20"/>
      <c r="AN117" s="19"/>
      <c r="AO117" s="20"/>
      <c r="AP117" s="19"/>
      <c r="AQ117" s="19"/>
      <c r="AR117" s="20"/>
      <c r="AS117" s="20"/>
      <c r="AT117" s="20"/>
      <c r="AU117" s="20"/>
      <c r="AV117" s="20"/>
      <c r="AW117" s="20"/>
      <c r="AX117" s="20"/>
      <c r="AY117" s="20"/>
      <c r="AZ117" s="20"/>
      <c r="BA117" s="20"/>
      <c r="BB117" s="20"/>
      <c r="BC117" s="20"/>
      <c r="BE117" s="22"/>
    </row>
    <row r="118" spans="1:57" s="4" customFormat="1" ht="19.5" hidden="1" customHeight="1" outlineLevel="2" x14ac:dyDescent="0.3">
      <c r="A118" s="61">
        <v>8</v>
      </c>
      <c r="B118" s="163" t="s">
        <v>22</v>
      </c>
      <c r="C118" s="87" t="s">
        <v>158</v>
      </c>
      <c r="D118" s="66">
        <v>44378</v>
      </c>
      <c r="E118" s="66">
        <v>44531</v>
      </c>
      <c r="F118" s="32" t="s">
        <v>6</v>
      </c>
      <c r="G118" s="44"/>
      <c r="H118" s="40"/>
      <c r="I118" s="11"/>
      <c r="J118" s="11"/>
      <c r="K118" s="11"/>
      <c r="L118" s="11"/>
      <c r="M118" s="11"/>
      <c r="N118" s="11"/>
      <c r="O118" s="11"/>
      <c r="P118" s="11"/>
      <c r="Q118" s="11"/>
      <c r="R118" s="11"/>
      <c r="S118" s="11"/>
      <c r="T118" s="11"/>
      <c r="U118" s="11"/>
      <c r="V118" s="11"/>
      <c r="W118" s="11"/>
      <c r="X118" s="11"/>
      <c r="Y118" s="11"/>
      <c r="Z118" s="11">
        <v>1</v>
      </c>
      <c r="AA118" s="11">
        <v>2</v>
      </c>
      <c r="AB118" s="11">
        <v>1</v>
      </c>
      <c r="AC118" s="11">
        <v>1</v>
      </c>
      <c r="AD118" s="11">
        <v>2</v>
      </c>
      <c r="AE118" s="11">
        <v>1</v>
      </c>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E118" s="22"/>
    </row>
    <row r="119" spans="1:57" s="4" customFormat="1" ht="19.5" hidden="1" customHeight="1" outlineLevel="2" x14ac:dyDescent="0.3">
      <c r="A119" s="61">
        <v>4</v>
      </c>
      <c r="B119" s="163" t="s">
        <v>91</v>
      </c>
      <c r="C119" s="87" t="s">
        <v>157</v>
      </c>
      <c r="D119" s="66">
        <v>44682</v>
      </c>
      <c r="E119" s="66">
        <v>44682</v>
      </c>
      <c r="F119" s="32" t="s">
        <v>6</v>
      </c>
      <c r="G119" s="44"/>
      <c r="H119" s="40"/>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v>4</v>
      </c>
      <c r="AK119" s="11"/>
      <c r="AL119" s="11"/>
      <c r="AM119" s="11"/>
      <c r="AN119" s="11"/>
      <c r="AO119" s="11"/>
      <c r="AP119" s="11"/>
      <c r="AQ119" s="11"/>
      <c r="AR119" s="11"/>
      <c r="AS119" s="11"/>
      <c r="AT119" s="11"/>
      <c r="AU119" s="11"/>
      <c r="AV119" s="11"/>
      <c r="AW119" s="11"/>
      <c r="AX119" s="11"/>
      <c r="AY119" s="11"/>
      <c r="AZ119" s="11"/>
      <c r="BA119" s="11"/>
      <c r="BB119" s="11"/>
      <c r="BC119" s="11"/>
      <c r="BE119" s="22"/>
    </row>
    <row r="120" spans="1:57" s="4" customFormat="1" ht="19.5" hidden="1" customHeight="1" outlineLevel="2" x14ac:dyDescent="0.3">
      <c r="A120" s="61">
        <v>3</v>
      </c>
      <c r="B120" s="163" t="s">
        <v>92</v>
      </c>
      <c r="C120" s="87" t="s">
        <v>156</v>
      </c>
      <c r="D120" s="66">
        <v>44682</v>
      </c>
      <c r="E120" s="66">
        <v>44682</v>
      </c>
      <c r="F120" s="32" t="s">
        <v>6</v>
      </c>
      <c r="G120" s="44"/>
      <c r="H120" s="40"/>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v>3</v>
      </c>
      <c r="AK120" s="11"/>
      <c r="AL120" s="11"/>
      <c r="AM120" s="11"/>
      <c r="AN120" s="11"/>
      <c r="AO120" s="11"/>
      <c r="AP120" s="11"/>
      <c r="AQ120" s="11"/>
      <c r="AR120" s="11"/>
      <c r="AS120" s="11"/>
      <c r="AT120" s="11"/>
      <c r="AU120" s="11"/>
      <c r="AV120" s="11"/>
      <c r="AW120" s="11"/>
      <c r="AX120" s="11"/>
      <c r="AY120" s="11"/>
      <c r="AZ120" s="11"/>
      <c r="BA120" s="11"/>
      <c r="BB120" s="11"/>
      <c r="BC120" s="11"/>
      <c r="BE120" s="22"/>
    </row>
    <row r="121" spans="1:57" s="4" customFormat="1" ht="19.5" hidden="1" customHeight="1" outlineLevel="2" x14ac:dyDescent="0.3">
      <c r="A121" s="61">
        <v>3</v>
      </c>
      <c r="B121" s="163" t="s">
        <v>93</v>
      </c>
      <c r="C121" s="87" t="s">
        <v>155</v>
      </c>
      <c r="D121" s="66">
        <v>44682</v>
      </c>
      <c r="E121" s="66">
        <v>44682</v>
      </c>
      <c r="F121" s="32" t="s">
        <v>6</v>
      </c>
      <c r="G121" s="44"/>
      <c r="H121" s="40"/>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v>3</v>
      </c>
      <c r="AK121" s="11"/>
      <c r="AL121" s="11"/>
      <c r="AM121" s="11"/>
      <c r="AN121" s="11"/>
      <c r="AO121" s="11"/>
      <c r="AP121" s="11"/>
      <c r="AQ121" s="11"/>
      <c r="AR121" s="11"/>
      <c r="AS121" s="11"/>
      <c r="AT121" s="11"/>
      <c r="AU121" s="11"/>
      <c r="AV121" s="11"/>
      <c r="AW121" s="11"/>
      <c r="AX121" s="11"/>
      <c r="AY121" s="11"/>
      <c r="AZ121" s="11"/>
      <c r="BA121" s="11"/>
      <c r="BB121" s="11"/>
      <c r="BC121" s="11"/>
      <c r="BE121" s="22"/>
    </row>
    <row r="122" spans="1:57" s="4" customFormat="1" ht="19.5" hidden="1" customHeight="1" outlineLevel="2" x14ac:dyDescent="0.3">
      <c r="A122" s="60">
        <v>102</v>
      </c>
      <c r="B122" s="162" t="s">
        <v>89</v>
      </c>
      <c r="C122" s="23"/>
      <c r="D122" s="66">
        <v>44866</v>
      </c>
      <c r="E122" s="66">
        <v>44866</v>
      </c>
      <c r="F122" s="32" t="s">
        <v>6</v>
      </c>
      <c r="G122" s="43"/>
      <c r="H122" s="3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v>102</v>
      </c>
      <c r="AK122" s="18"/>
      <c r="AL122" s="18"/>
      <c r="AM122" s="18"/>
      <c r="AN122" s="18"/>
      <c r="AO122" s="18"/>
      <c r="AP122" s="18"/>
      <c r="AQ122" s="18"/>
      <c r="AR122" s="18"/>
      <c r="AS122" s="18"/>
      <c r="AT122" s="18"/>
      <c r="AU122" s="18"/>
      <c r="AV122" s="18"/>
      <c r="AW122" s="18"/>
      <c r="AX122" s="18"/>
      <c r="AY122" s="18"/>
      <c r="AZ122" s="18"/>
      <c r="BA122" s="18"/>
      <c r="BB122" s="18"/>
      <c r="BC122" s="18"/>
      <c r="BE122" s="22"/>
    </row>
    <row r="123" spans="1:57" s="12" customFormat="1" ht="19.5" customHeight="1" outlineLevel="1" collapsed="1" x14ac:dyDescent="0.35">
      <c r="A123" s="59">
        <v>23</v>
      </c>
      <c r="B123" s="56" t="s">
        <v>90</v>
      </c>
      <c r="C123" s="19"/>
      <c r="D123" s="55"/>
      <c r="E123" s="55"/>
      <c r="F123" s="20"/>
      <c r="G123" s="42"/>
      <c r="H123" s="19" t="str">
        <f>IF(SUM(H124:H128)&gt;0,SUM(H124:H128),"")</f>
        <v/>
      </c>
      <c r="I123" s="19" t="str">
        <f t="shared" ref="I123:BC123" si="14">IF(SUM(I124:I128)&gt;0,SUM(I124:I128),"")</f>
        <v/>
      </c>
      <c r="J123" s="19" t="str">
        <f t="shared" si="14"/>
        <v/>
      </c>
      <c r="K123" s="19" t="str">
        <f t="shared" si="14"/>
        <v/>
      </c>
      <c r="L123" s="19" t="str">
        <f t="shared" si="14"/>
        <v/>
      </c>
      <c r="M123" s="19" t="str">
        <f t="shared" si="14"/>
        <v/>
      </c>
      <c r="N123" s="19" t="str">
        <f t="shared" si="14"/>
        <v/>
      </c>
      <c r="O123" s="19" t="str">
        <f t="shared" si="14"/>
        <v/>
      </c>
      <c r="P123" s="19" t="str">
        <f t="shared" si="14"/>
        <v/>
      </c>
      <c r="Q123" s="19" t="str">
        <f t="shared" si="14"/>
        <v/>
      </c>
      <c r="R123" s="19" t="str">
        <f t="shared" si="14"/>
        <v/>
      </c>
      <c r="S123" s="19" t="str">
        <f t="shared" si="14"/>
        <v/>
      </c>
      <c r="T123" s="19" t="str">
        <f t="shared" si="14"/>
        <v/>
      </c>
      <c r="U123" s="19" t="str">
        <f t="shared" si="14"/>
        <v/>
      </c>
      <c r="V123" s="19" t="str">
        <f t="shared" si="14"/>
        <v/>
      </c>
      <c r="W123" s="19" t="str">
        <f t="shared" si="14"/>
        <v/>
      </c>
      <c r="X123" s="19" t="str">
        <f t="shared" si="14"/>
        <v/>
      </c>
      <c r="Y123" s="19" t="str">
        <f t="shared" si="14"/>
        <v/>
      </c>
      <c r="Z123" s="19" t="str">
        <f t="shared" si="14"/>
        <v/>
      </c>
      <c r="AA123" s="19" t="str">
        <f t="shared" si="14"/>
        <v/>
      </c>
      <c r="AB123" s="19" t="str">
        <f t="shared" si="14"/>
        <v/>
      </c>
      <c r="AC123" s="19">
        <f t="shared" si="14"/>
        <v>7</v>
      </c>
      <c r="AD123" s="19">
        <f t="shared" si="14"/>
        <v>4</v>
      </c>
      <c r="AE123" s="19" t="str">
        <f t="shared" si="14"/>
        <v/>
      </c>
      <c r="AF123" s="19" t="str">
        <f t="shared" si="14"/>
        <v/>
      </c>
      <c r="AG123" s="19" t="str">
        <f t="shared" si="14"/>
        <v/>
      </c>
      <c r="AH123" s="19">
        <f t="shared" si="14"/>
        <v>1</v>
      </c>
      <c r="AI123" s="19" t="str">
        <f t="shared" si="14"/>
        <v/>
      </c>
      <c r="AJ123" s="19" t="str">
        <f t="shared" si="14"/>
        <v/>
      </c>
      <c r="AK123" s="19">
        <f t="shared" si="14"/>
        <v>6</v>
      </c>
      <c r="AL123" s="19" t="str">
        <f t="shared" si="14"/>
        <v/>
      </c>
      <c r="AM123" s="19" t="str">
        <f t="shared" si="14"/>
        <v/>
      </c>
      <c r="AN123" s="19" t="str">
        <f t="shared" si="14"/>
        <v/>
      </c>
      <c r="AO123" s="19" t="str">
        <f t="shared" si="14"/>
        <v/>
      </c>
      <c r="AP123" s="19" t="str">
        <f t="shared" si="14"/>
        <v/>
      </c>
      <c r="AQ123" s="19">
        <f t="shared" si="14"/>
        <v>5</v>
      </c>
      <c r="AR123" s="19" t="str">
        <f t="shared" si="14"/>
        <v/>
      </c>
      <c r="AS123" s="19" t="str">
        <f t="shared" si="14"/>
        <v/>
      </c>
      <c r="AT123" s="19" t="str">
        <f t="shared" si="14"/>
        <v/>
      </c>
      <c r="AU123" s="19" t="str">
        <f t="shared" si="14"/>
        <v/>
      </c>
      <c r="AV123" s="19" t="str">
        <f t="shared" si="14"/>
        <v/>
      </c>
      <c r="AW123" s="19" t="str">
        <f t="shared" si="14"/>
        <v/>
      </c>
      <c r="AX123" s="19" t="str">
        <f t="shared" si="14"/>
        <v/>
      </c>
      <c r="AY123" s="19" t="str">
        <f t="shared" si="14"/>
        <v/>
      </c>
      <c r="AZ123" s="19" t="str">
        <f t="shared" si="14"/>
        <v/>
      </c>
      <c r="BA123" s="19" t="str">
        <f t="shared" si="14"/>
        <v/>
      </c>
      <c r="BB123" s="19" t="str">
        <f t="shared" si="14"/>
        <v/>
      </c>
      <c r="BC123" s="19" t="str">
        <f t="shared" si="14"/>
        <v/>
      </c>
      <c r="BE123" s="22"/>
    </row>
    <row r="124" spans="1:57" s="4" customFormat="1" ht="19.5" hidden="1" customHeight="1" outlineLevel="2" x14ac:dyDescent="0.3">
      <c r="A124" s="61">
        <v>1</v>
      </c>
      <c r="B124" s="164" t="s">
        <v>97</v>
      </c>
      <c r="C124" s="23"/>
      <c r="D124" s="66">
        <v>44621</v>
      </c>
      <c r="E124" s="66">
        <v>44621</v>
      </c>
      <c r="F124" s="32" t="s">
        <v>6</v>
      </c>
      <c r="G124" s="44"/>
      <c r="H124" s="40"/>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v>1</v>
      </c>
      <c r="AI124" s="11"/>
      <c r="AJ124" s="11"/>
      <c r="AK124" s="11"/>
      <c r="AL124" s="11"/>
      <c r="AM124" s="11"/>
      <c r="AN124" s="11"/>
      <c r="AO124" s="11"/>
      <c r="AP124" s="11"/>
      <c r="AQ124" s="11"/>
      <c r="AR124" s="11"/>
      <c r="AS124" s="11"/>
      <c r="AT124" s="11"/>
      <c r="AU124" s="11"/>
      <c r="AV124" s="11"/>
      <c r="AW124" s="11"/>
      <c r="AX124" s="11"/>
      <c r="AY124" s="11"/>
      <c r="AZ124" s="11"/>
      <c r="BA124" s="11"/>
      <c r="BB124" s="11"/>
      <c r="BC124" s="11"/>
      <c r="BE124" s="22"/>
    </row>
    <row r="125" spans="1:57" s="4" customFormat="1" ht="19.5" hidden="1" customHeight="1" outlineLevel="2" x14ac:dyDescent="0.3">
      <c r="A125" s="61">
        <v>9</v>
      </c>
      <c r="B125" s="164" t="s">
        <v>188</v>
      </c>
      <c r="C125" s="23"/>
      <c r="D125" s="66">
        <v>44713</v>
      </c>
      <c r="E125" s="66">
        <v>44896</v>
      </c>
      <c r="F125" s="32" t="s">
        <v>6</v>
      </c>
      <c r="G125" s="44"/>
      <c r="H125" s="40"/>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v>4</v>
      </c>
      <c r="AL125" s="11"/>
      <c r="AM125" s="11"/>
      <c r="AN125" s="11"/>
      <c r="AO125" s="11"/>
      <c r="AP125" s="11"/>
      <c r="AQ125" s="11">
        <v>5</v>
      </c>
      <c r="AR125" s="11"/>
      <c r="AS125" s="11"/>
      <c r="AT125" s="11"/>
      <c r="AU125" s="11"/>
      <c r="AV125" s="11"/>
      <c r="AW125" s="11"/>
      <c r="AX125" s="11"/>
      <c r="AY125" s="11"/>
      <c r="AZ125" s="11"/>
      <c r="BA125" s="11"/>
      <c r="BB125" s="11"/>
      <c r="BC125" s="11"/>
      <c r="BE125" s="22"/>
    </row>
    <row r="126" spans="1:57" s="4" customFormat="1" ht="19.5" hidden="1" customHeight="1" outlineLevel="2" x14ac:dyDescent="0.3">
      <c r="A126" s="61">
        <v>2</v>
      </c>
      <c r="B126" s="164" t="s">
        <v>187</v>
      </c>
      <c r="C126" s="23"/>
      <c r="D126" s="66">
        <v>44713</v>
      </c>
      <c r="E126" s="66">
        <v>44713</v>
      </c>
      <c r="F126" s="32" t="s">
        <v>6</v>
      </c>
      <c r="G126" s="44"/>
      <c r="H126" s="40"/>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v>2</v>
      </c>
      <c r="AL126" s="11"/>
      <c r="AM126" s="11"/>
      <c r="AN126" s="11"/>
      <c r="AO126" s="11"/>
      <c r="AP126" s="11"/>
      <c r="AQ126" s="11"/>
      <c r="AR126" s="11"/>
      <c r="AS126" s="11"/>
      <c r="AT126" s="11"/>
      <c r="AU126" s="11"/>
      <c r="AV126" s="11"/>
      <c r="AW126" s="11"/>
      <c r="AX126" s="11"/>
      <c r="AY126" s="11"/>
      <c r="AZ126" s="11"/>
      <c r="BA126" s="11"/>
      <c r="BB126" s="11"/>
      <c r="BC126" s="11"/>
      <c r="BE126" s="22"/>
    </row>
    <row r="127" spans="1:57" s="4" customFormat="1" ht="19.5" hidden="1" customHeight="1" outlineLevel="2" x14ac:dyDescent="0.3">
      <c r="A127" s="61">
        <v>4</v>
      </c>
      <c r="B127" s="164" t="s">
        <v>98</v>
      </c>
      <c r="C127" s="23"/>
      <c r="D127" s="66">
        <v>44501</v>
      </c>
      <c r="E127" s="66">
        <v>44501</v>
      </c>
      <c r="F127" s="32" t="s">
        <v>6</v>
      </c>
      <c r="G127" s="44"/>
      <c r="H127" s="40"/>
      <c r="I127" s="11"/>
      <c r="J127" s="11"/>
      <c r="K127" s="11"/>
      <c r="L127" s="11"/>
      <c r="M127" s="11"/>
      <c r="N127" s="11"/>
      <c r="O127" s="11"/>
      <c r="P127" s="11"/>
      <c r="Q127" s="11"/>
      <c r="R127" s="11"/>
      <c r="S127" s="11"/>
      <c r="T127" s="11"/>
      <c r="U127" s="11"/>
      <c r="V127" s="11"/>
      <c r="W127" s="11"/>
      <c r="X127" s="11"/>
      <c r="Y127" s="11"/>
      <c r="Z127" s="11"/>
      <c r="AA127" s="11"/>
      <c r="AB127" s="11"/>
      <c r="AC127" s="11"/>
      <c r="AD127" s="11">
        <v>4</v>
      </c>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E127" s="22"/>
    </row>
    <row r="128" spans="1:57" s="4" customFormat="1" ht="19.5" hidden="1" customHeight="1" outlineLevel="2" x14ac:dyDescent="0.3">
      <c r="A128" s="61">
        <v>7</v>
      </c>
      <c r="B128" s="164" t="s">
        <v>99</v>
      </c>
      <c r="C128" s="23"/>
      <c r="D128" s="66">
        <v>44470</v>
      </c>
      <c r="E128" s="66">
        <v>44470</v>
      </c>
      <c r="F128" s="32" t="s">
        <v>6</v>
      </c>
      <c r="G128" s="44"/>
      <c r="H128" s="40"/>
      <c r="I128" s="11"/>
      <c r="J128" s="11"/>
      <c r="K128" s="11"/>
      <c r="L128" s="11"/>
      <c r="M128" s="11"/>
      <c r="N128" s="11"/>
      <c r="O128" s="11"/>
      <c r="P128" s="11"/>
      <c r="Q128" s="11"/>
      <c r="R128" s="11"/>
      <c r="S128" s="11"/>
      <c r="T128" s="11"/>
      <c r="U128" s="11"/>
      <c r="V128" s="11"/>
      <c r="W128" s="11"/>
      <c r="X128" s="11"/>
      <c r="Y128" s="11"/>
      <c r="Z128" s="11"/>
      <c r="AA128" s="11"/>
      <c r="AB128" s="11"/>
      <c r="AC128" s="11">
        <v>7</v>
      </c>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E128" s="22"/>
    </row>
    <row r="129" spans="1:57" s="12" customFormat="1" ht="19.5" customHeight="1" outlineLevel="1" collapsed="1" x14ac:dyDescent="0.35">
      <c r="A129" s="59">
        <f>SUM(A130:A132)</f>
        <v>3</v>
      </c>
      <c r="B129" s="56" t="s">
        <v>130</v>
      </c>
      <c r="C129" s="19"/>
      <c r="D129" s="55"/>
      <c r="E129" s="55"/>
      <c r="F129" s="20"/>
      <c r="G129" s="42"/>
      <c r="H129" s="20"/>
      <c r="I129" s="20"/>
      <c r="J129" s="20"/>
      <c r="K129" s="20"/>
      <c r="L129" s="20"/>
      <c r="M129" s="20"/>
      <c r="N129" s="20"/>
      <c r="O129" s="20"/>
      <c r="P129" s="19"/>
      <c r="Q129" s="19"/>
      <c r="R129" s="19"/>
      <c r="S129" s="19"/>
      <c r="T129" s="19"/>
      <c r="U129" s="19"/>
      <c r="V129" s="19">
        <f>SUM(V130:V132)</f>
        <v>0</v>
      </c>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E129" s="22"/>
    </row>
    <row r="130" spans="1:57" s="4" customFormat="1" ht="19.5" hidden="1" customHeight="1" outlineLevel="2" x14ac:dyDescent="0.3">
      <c r="A130" s="2">
        <v>1</v>
      </c>
      <c r="B130" s="165" t="s">
        <v>94</v>
      </c>
      <c r="C130" s="23"/>
      <c r="D130" s="66">
        <v>44256</v>
      </c>
      <c r="E130" s="66">
        <v>44256</v>
      </c>
      <c r="F130" s="32" t="s">
        <v>6</v>
      </c>
      <c r="G130" s="44"/>
      <c r="H130" s="40"/>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v>1</v>
      </c>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E130" s="22"/>
    </row>
    <row r="131" spans="1:57" s="4" customFormat="1" ht="19.5" hidden="1" customHeight="1" outlineLevel="2" x14ac:dyDescent="0.3">
      <c r="A131" s="2">
        <v>1</v>
      </c>
      <c r="B131" s="165" t="s">
        <v>95</v>
      </c>
      <c r="C131" s="23"/>
      <c r="D131" s="66">
        <v>44256</v>
      </c>
      <c r="E131" s="66">
        <v>44256</v>
      </c>
      <c r="F131" s="32" t="s">
        <v>6</v>
      </c>
      <c r="G131" s="44"/>
      <c r="H131" s="40"/>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v>1</v>
      </c>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E131" s="22"/>
    </row>
    <row r="132" spans="1:57" s="4" customFormat="1" ht="19.5" hidden="1" customHeight="1" outlineLevel="2" x14ac:dyDescent="0.3">
      <c r="A132" s="2">
        <v>1</v>
      </c>
      <c r="B132" s="165" t="s">
        <v>96</v>
      </c>
      <c r="C132" s="23"/>
      <c r="D132" s="66">
        <v>44256</v>
      </c>
      <c r="E132" s="66">
        <v>44256</v>
      </c>
      <c r="F132" s="32" t="s">
        <v>6</v>
      </c>
      <c r="G132" s="44"/>
      <c r="H132" s="40"/>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v>1</v>
      </c>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E132" s="22"/>
    </row>
    <row r="133" spans="1:57" s="12" customFormat="1" ht="19.5" customHeight="1" collapsed="1" x14ac:dyDescent="0.35">
      <c r="A133" s="62">
        <f>A134+A147+A140+A149</f>
        <v>193</v>
      </c>
      <c r="B133" s="63" t="s">
        <v>70</v>
      </c>
      <c r="C133" s="19"/>
      <c r="D133" s="55"/>
      <c r="E133" s="55"/>
      <c r="F133" s="20"/>
      <c r="G133" s="42"/>
      <c r="H133" s="62" t="str">
        <f>IF(SUM(H134,H140)&gt;0,SUM(H134,H140),"")</f>
        <v/>
      </c>
      <c r="I133" s="62">
        <f t="shared" ref="I133:BC133" si="15">IF(SUM(I134,I140)&gt;0,SUM(I134,I140),"")</f>
        <v>1</v>
      </c>
      <c r="J133" s="62" t="str">
        <f t="shared" si="15"/>
        <v/>
      </c>
      <c r="K133" s="62">
        <f t="shared" si="15"/>
        <v>1</v>
      </c>
      <c r="L133" s="62" t="str">
        <f t="shared" si="15"/>
        <v/>
      </c>
      <c r="M133" s="62" t="str">
        <f t="shared" si="15"/>
        <v/>
      </c>
      <c r="N133" s="20" t="str">
        <f t="shared" si="15"/>
        <v/>
      </c>
      <c r="O133" s="20" t="str">
        <f t="shared" si="15"/>
        <v/>
      </c>
      <c r="P133" s="20" t="str">
        <f t="shared" si="15"/>
        <v/>
      </c>
      <c r="Q133" s="20" t="str">
        <f t="shared" si="15"/>
        <v/>
      </c>
      <c r="R133" s="20" t="str">
        <f>IF(SUM(R134,R140)&gt;0,SUM(R134,R140),"")</f>
        <v/>
      </c>
      <c r="S133" s="20" t="str">
        <f t="shared" si="15"/>
        <v/>
      </c>
      <c r="T133" s="20" t="str">
        <f>IF(SUM(T134,T140,T147,T149)&gt;0,SUM(T134,T140,T147,T149),"")</f>
        <v/>
      </c>
      <c r="U133" s="20" t="str">
        <f t="shared" ref="U133:AT133" si="16">IF(SUM(U134,U140,U147,U149)&gt;0,SUM(U134,U140,U147,U149),"")</f>
        <v/>
      </c>
      <c r="V133" s="19" t="str">
        <f t="shared" si="16"/>
        <v/>
      </c>
      <c r="W133" s="62">
        <f t="shared" si="16"/>
        <v>2</v>
      </c>
      <c r="X133" s="62" t="str">
        <f t="shared" si="16"/>
        <v/>
      </c>
      <c r="Y133" s="62" t="str">
        <f t="shared" si="16"/>
        <v/>
      </c>
      <c r="Z133" s="62" t="str">
        <f t="shared" si="16"/>
        <v/>
      </c>
      <c r="AA133" s="62">
        <f t="shared" si="16"/>
        <v>2</v>
      </c>
      <c r="AB133" s="62" t="str">
        <f t="shared" si="16"/>
        <v/>
      </c>
      <c r="AC133" s="62" t="str">
        <f t="shared" si="16"/>
        <v/>
      </c>
      <c r="AD133" s="62">
        <f t="shared" si="16"/>
        <v>20</v>
      </c>
      <c r="AE133" s="62">
        <f t="shared" si="16"/>
        <v>1</v>
      </c>
      <c r="AF133" s="62" t="str">
        <f t="shared" si="16"/>
        <v/>
      </c>
      <c r="AG133" s="62">
        <f t="shared" si="16"/>
        <v>2</v>
      </c>
      <c r="AH133" s="62">
        <f t="shared" si="16"/>
        <v>4</v>
      </c>
      <c r="AI133" s="62">
        <f t="shared" si="16"/>
        <v>20</v>
      </c>
      <c r="AJ133" s="62">
        <f t="shared" si="16"/>
        <v>133</v>
      </c>
      <c r="AK133" s="62">
        <f t="shared" si="16"/>
        <v>2</v>
      </c>
      <c r="AL133" s="62">
        <f t="shared" si="16"/>
        <v>1</v>
      </c>
      <c r="AM133" s="62" t="str">
        <f t="shared" si="16"/>
        <v/>
      </c>
      <c r="AN133" s="62">
        <f t="shared" si="16"/>
        <v>1</v>
      </c>
      <c r="AO133" s="62">
        <f t="shared" si="16"/>
        <v>3</v>
      </c>
      <c r="AP133" s="62" t="str">
        <f t="shared" si="16"/>
        <v/>
      </c>
      <c r="AQ133" s="62" t="str">
        <f t="shared" si="16"/>
        <v/>
      </c>
      <c r="AR133" s="62" t="str">
        <f t="shared" si="16"/>
        <v/>
      </c>
      <c r="AS133" s="62" t="str">
        <f t="shared" si="16"/>
        <v/>
      </c>
      <c r="AT133" s="20" t="str">
        <f t="shared" si="16"/>
        <v/>
      </c>
      <c r="AU133" s="20" t="str">
        <f t="shared" si="15"/>
        <v/>
      </c>
      <c r="AV133" s="20" t="str">
        <f t="shared" si="15"/>
        <v/>
      </c>
      <c r="AW133" s="20" t="str">
        <f t="shared" si="15"/>
        <v/>
      </c>
      <c r="AX133" s="20" t="str">
        <f t="shared" si="15"/>
        <v/>
      </c>
      <c r="AY133" s="20" t="str">
        <f t="shared" si="15"/>
        <v/>
      </c>
      <c r="AZ133" s="20" t="str">
        <f t="shared" si="15"/>
        <v/>
      </c>
      <c r="BA133" s="20" t="str">
        <f t="shared" si="15"/>
        <v/>
      </c>
      <c r="BB133" s="20" t="str">
        <f t="shared" si="15"/>
        <v/>
      </c>
      <c r="BC133" s="20" t="str">
        <f t="shared" si="15"/>
        <v/>
      </c>
      <c r="BE133" s="22"/>
    </row>
    <row r="134" spans="1:57" s="12" customFormat="1" ht="18" outlineLevel="1" collapsed="1" x14ac:dyDescent="0.35">
      <c r="A134" s="59">
        <f>SUM(A135:A139)</f>
        <v>7</v>
      </c>
      <c r="B134" s="56" t="s">
        <v>9</v>
      </c>
      <c r="C134" s="19"/>
      <c r="D134" s="55"/>
      <c r="E134" s="55"/>
      <c r="F134" s="20"/>
      <c r="G134" s="42"/>
      <c r="H134" s="19" t="str">
        <f>IF(SUM(H135:H139)&gt;0,SUM(H135:H139),"")</f>
        <v/>
      </c>
      <c r="I134" s="19" t="str">
        <f t="shared" ref="I134:BC134" si="17">IF(SUM(I135:I139)&gt;0,SUM(I135:I139),"")</f>
        <v/>
      </c>
      <c r="J134" s="19" t="str">
        <f t="shared" si="17"/>
        <v/>
      </c>
      <c r="K134" s="19" t="str">
        <f t="shared" si="17"/>
        <v/>
      </c>
      <c r="L134" s="19" t="str">
        <f t="shared" si="17"/>
        <v/>
      </c>
      <c r="M134" s="19" t="str">
        <f t="shared" si="17"/>
        <v/>
      </c>
      <c r="N134" s="19" t="str">
        <f t="shared" si="17"/>
        <v/>
      </c>
      <c r="O134" s="19" t="str">
        <f t="shared" si="17"/>
        <v/>
      </c>
      <c r="P134" s="19" t="str">
        <f t="shared" si="17"/>
        <v/>
      </c>
      <c r="Q134" s="19" t="str">
        <f t="shared" si="17"/>
        <v/>
      </c>
      <c r="R134" s="19" t="str">
        <f t="shared" si="17"/>
        <v/>
      </c>
      <c r="S134" s="19" t="str">
        <f t="shared" si="17"/>
        <v/>
      </c>
      <c r="T134" s="19" t="str">
        <f t="shared" si="17"/>
        <v/>
      </c>
      <c r="U134" s="19" t="str">
        <f t="shared" si="17"/>
        <v/>
      </c>
      <c r="V134" s="19" t="str">
        <f t="shared" si="17"/>
        <v/>
      </c>
      <c r="W134" s="19">
        <f t="shared" si="17"/>
        <v>1</v>
      </c>
      <c r="X134" s="19" t="str">
        <f t="shared" si="17"/>
        <v/>
      </c>
      <c r="Y134" s="19" t="str">
        <f t="shared" si="17"/>
        <v/>
      </c>
      <c r="Z134" s="19" t="str">
        <f t="shared" si="17"/>
        <v/>
      </c>
      <c r="AA134" s="19">
        <f t="shared" si="17"/>
        <v>1</v>
      </c>
      <c r="AB134" s="19" t="str">
        <f t="shared" si="17"/>
        <v/>
      </c>
      <c r="AC134" s="19" t="str">
        <f t="shared" si="17"/>
        <v/>
      </c>
      <c r="AD134" s="19" t="str">
        <f t="shared" si="17"/>
        <v/>
      </c>
      <c r="AE134" s="19" t="str">
        <f t="shared" si="17"/>
        <v/>
      </c>
      <c r="AF134" s="19" t="str">
        <f t="shared" si="17"/>
        <v/>
      </c>
      <c r="AG134" s="19">
        <f t="shared" si="17"/>
        <v>1</v>
      </c>
      <c r="AH134" s="19">
        <f t="shared" si="17"/>
        <v>1</v>
      </c>
      <c r="AI134" s="19" t="str">
        <f t="shared" si="17"/>
        <v/>
      </c>
      <c r="AJ134" s="19">
        <f t="shared" si="17"/>
        <v>1</v>
      </c>
      <c r="AK134" s="19">
        <f t="shared" si="17"/>
        <v>1</v>
      </c>
      <c r="AL134" s="19" t="str">
        <f t="shared" si="17"/>
        <v/>
      </c>
      <c r="AM134" s="19" t="str">
        <f t="shared" si="17"/>
        <v/>
      </c>
      <c r="AN134" s="19" t="str">
        <f t="shared" si="17"/>
        <v/>
      </c>
      <c r="AO134" s="19">
        <f t="shared" si="17"/>
        <v>1</v>
      </c>
      <c r="AP134" s="19" t="str">
        <f t="shared" si="17"/>
        <v/>
      </c>
      <c r="AQ134" s="19" t="str">
        <f t="shared" si="17"/>
        <v/>
      </c>
      <c r="AR134" s="19" t="str">
        <f t="shared" si="17"/>
        <v/>
      </c>
      <c r="AS134" s="19" t="str">
        <f t="shared" si="17"/>
        <v/>
      </c>
      <c r="AT134" s="19" t="str">
        <f t="shared" si="17"/>
        <v/>
      </c>
      <c r="AU134" s="19" t="str">
        <f t="shared" si="17"/>
        <v/>
      </c>
      <c r="AV134" s="19" t="str">
        <f t="shared" si="17"/>
        <v/>
      </c>
      <c r="AW134" s="19" t="str">
        <f t="shared" si="17"/>
        <v/>
      </c>
      <c r="AX134" s="19" t="str">
        <f t="shared" si="17"/>
        <v/>
      </c>
      <c r="AY134" s="19" t="str">
        <f t="shared" si="17"/>
        <v/>
      </c>
      <c r="AZ134" s="19" t="str">
        <f t="shared" si="17"/>
        <v/>
      </c>
      <c r="BA134" s="19" t="str">
        <f t="shared" si="17"/>
        <v/>
      </c>
      <c r="BB134" s="19" t="str">
        <f t="shared" si="17"/>
        <v/>
      </c>
      <c r="BC134" s="19" t="str">
        <f t="shared" si="17"/>
        <v/>
      </c>
      <c r="BE134" s="22"/>
    </row>
    <row r="135" spans="1:57" s="4" customFormat="1" ht="19.5" hidden="1" customHeight="1" outlineLevel="2" x14ac:dyDescent="0.3">
      <c r="A135" s="61">
        <v>1</v>
      </c>
      <c r="B135" s="58" t="s">
        <v>171</v>
      </c>
      <c r="C135" s="87" t="s">
        <v>154</v>
      </c>
      <c r="D135" s="66">
        <v>44621</v>
      </c>
      <c r="E135" s="66">
        <v>44621</v>
      </c>
      <c r="F135" s="13" t="s">
        <v>10</v>
      </c>
      <c r="G135" s="44"/>
      <c r="H135" s="40"/>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v>1</v>
      </c>
      <c r="AI135" s="11"/>
      <c r="AJ135" s="11"/>
      <c r="AK135" s="11"/>
      <c r="AL135" s="11"/>
      <c r="AM135" s="11"/>
      <c r="AN135" s="11"/>
      <c r="AO135" s="11"/>
      <c r="AP135" s="11"/>
      <c r="AQ135" s="11"/>
      <c r="AR135" s="11"/>
      <c r="AS135" s="11"/>
      <c r="AT135" s="11"/>
      <c r="AU135" s="11"/>
      <c r="AV135" s="11"/>
      <c r="AW135" s="11"/>
      <c r="AX135" s="11"/>
      <c r="AY135" s="11"/>
      <c r="AZ135" s="11"/>
      <c r="BA135" s="11"/>
      <c r="BB135" s="11"/>
      <c r="BC135" s="11"/>
      <c r="BE135" s="22"/>
    </row>
    <row r="136" spans="1:57" s="4" customFormat="1" ht="19.5" hidden="1" customHeight="1" outlineLevel="2" x14ac:dyDescent="0.3">
      <c r="A136" s="60">
        <v>1</v>
      </c>
      <c r="B136" s="57" t="s">
        <v>172</v>
      </c>
      <c r="C136" s="87" t="s">
        <v>154</v>
      </c>
      <c r="D136" s="66">
        <v>44682</v>
      </c>
      <c r="E136" s="66">
        <v>44682</v>
      </c>
      <c r="F136" s="17" t="s">
        <v>10</v>
      </c>
      <c r="G136" s="43"/>
      <c r="H136" s="3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v>1</v>
      </c>
      <c r="AK136" s="18"/>
      <c r="AL136" s="18"/>
      <c r="AM136" s="18"/>
      <c r="AN136" s="18"/>
      <c r="AO136" s="18"/>
      <c r="AP136" s="18"/>
      <c r="AQ136" s="18"/>
      <c r="AR136" s="18"/>
      <c r="AS136" s="18"/>
      <c r="AT136" s="18"/>
      <c r="AU136" s="18"/>
      <c r="AV136" s="18"/>
      <c r="AW136" s="18"/>
      <c r="AX136" s="18"/>
      <c r="AY136" s="18"/>
      <c r="AZ136" s="18"/>
      <c r="BA136" s="18"/>
      <c r="BB136" s="18"/>
      <c r="BC136" s="18"/>
      <c r="BE136" s="22"/>
    </row>
    <row r="137" spans="1:57" s="4" customFormat="1" ht="19.5" hidden="1" customHeight="1" outlineLevel="2" x14ac:dyDescent="0.3">
      <c r="A137" s="2">
        <v>2</v>
      </c>
      <c r="B137" s="58" t="s">
        <v>173</v>
      </c>
      <c r="C137" s="87" t="s">
        <v>189</v>
      </c>
      <c r="D137" s="66">
        <v>44287</v>
      </c>
      <c r="E137" s="66">
        <v>44409</v>
      </c>
      <c r="F137" s="32" t="s">
        <v>175</v>
      </c>
      <c r="G137" s="44"/>
      <c r="H137" s="40"/>
      <c r="I137" s="11"/>
      <c r="J137" s="11"/>
      <c r="K137" s="11"/>
      <c r="L137" s="11"/>
      <c r="M137" s="11"/>
      <c r="N137" s="11"/>
      <c r="O137" s="11"/>
      <c r="P137" s="11"/>
      <c r="Q137" s="11"/>
      <c r="R137" s="11"/>
      <c r="S137" s="11"/>
      <c r="T137" s="11"/>
      <c r="U137" s="11"/>
      <c r="V137" s="11"/>
      <c r="W137" s="11">
        <v>1</v>
      </c>
      <c r="X137" s="11"/>
      <c r="Y137" s="11"/>
      <c r="Z137" s="11"/>
      <c r="AA137" s="11">
        <v>1</v>
      </c>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E137" s="22"/>
    </row>
    <row r="138" spans="1:57" s="4" customFormat="1" ht="19.5" hidden="1" customHeight="1" outlineLevel="2" x14ac:dyDescent="0.3">
      <c r="A138" s="16">
        <v>1</v>
      </c>
      <c r="B138" s="57" t="s">
        <v>174</v>
      </c>
      <c r="C138" s="87" t="s">
        <v>189</v>
      </c>
      <c r="D138" s="66">
        <v>44593</v>
      </c>
      <c r="E138" s="66">
        <v>44593</v>
      </c>
      <c r="F138" s="32" t="s">
        <v>175</v>
      </c>
      <c r="G138" s="43"/>
      <c r="H138" s="3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v>1</v>
      </c>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E138" s="22"/>
    </row>
    <row r="139" spans="1:57" s="4" customFormat="1" ht="19.5" hidden="1" customHeight="1" outlineLevel="2" x14ac:dyDescent="0.3">
      <c r="A139" s="16">
        <v>2</v>
      </c>
      <c r="B139" s="57" t="s">
        <v>176</v>
      </c>
      <c r="C139" s="87" t="s">
        <v>189</v>
      </c>
      <c r="D139" s="66">
        <v>44713</v>
      </c>
      <c r="E139" s="66">
        <v>44835</v>
      </c>
      <c r="F139" s="32" t="s">
        <v>175</v>
      </c>
      <c r="G139" s="43"/>
      <c r="H139" s="3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v>1</v>
      </c>
      <c r="AL139" s="18"/>
      <c r="AM139" s="18"/>
      <c r="AN139" s="18"/>
      <c r="AO139" s="18">
        <v>1</v>
      </c>
      <c r="AP139" s="18"/>
      <c r="AQ139" s="18"/>
      <c r="AR139" s="18"/>
      <c r="AS139" s="18"/>
      <c r="AT139" s="18"/>
      <c r="AU139" s="18"/>
      <c r="AV139" s="18"/>
      <c r="AW139" s="18"/>
      <c r="AX139" s="18"/>
      <c r="AY139" s="18"/>
      <c r="AZ139" s="18"/>
      <c r="BA139" s="18"/>
      <c r="BB139" s="18"/>
      <c r="BC139" s="18"/>
      <c r="BE139" s="22"/>
    </row>
    <row r="140" spans="1:57" s="12" customFormat="1" ht="19.5" customHeight="1" outlineLevel="1" collapsed="1" x14ac:dyDescent="0.35">
      <c r="A140" s="59">
        <f>SUM(A141:A146)</f>
        <v>181</v>
      </c>
      <c r="B140" s="56" t="s">
        <v>126</v>
      </c>
      <c r="C140" s="56"/>
      <c r="D140" s="55"/>
      <c r="E140" s="55"/>
      <c r="F140" s="20"/>
      <c r="G140" s="42"/>
      <c r="H140" s="19" t="str">
        <f>IF(SUM(H141:H146)&gt;0,SUM(H141:H146),"")</f>
        <v/>
      </c>
      <c r="I140" s="19">
        <f t="shared" ref="I140:BC140" si="18">IF(SUM(I141:I146)&gt;0,SUM(I141:I146),"")</f>
        <v>1</v>
      </c>
      <c r="J140" s="19" t="str">
        <f t="shared" si="18"/>
        <v/>
      </c>
      <c r="K140" s="19">
        <f t="shared" si="18"/>
        <v>1</v>
      </c>
      <c r="L140" s="19" t="str">
        <f t="shared" si="18"/>
        <v/>
      </c>
      <c r="M140" s="19" t="str">
        <f t="shared" si="18"/>
        <v/>
      </c>
      <c r="N140" s="19" t="str">
        <f t="shared" si="18"/>
        <v/>
      </c>
      <c r="O140" s="19" t="str">
        <f t="shared" si="18"/>
        <v/>
      </c>
      <c r="P140" s="19" t="str">
        <f t="shared" si="18"/>
        <v/>
      </c>
      <c r="Q140" s="19" t="str">
        <f t="shared" si="18"/>
        <v/>
      </c>
      <c r="R140" s="19" t="str">
        <f t="shared" si="18"/>
        <v/>
      </c>
      <c r="S140" s="19" t="str">
        <f t="shared" si="18"/>
        <v/>
      </c>
      <c r="T140" s="19" t="str">
        <f t="shared" si="18"/>
        <v/>
      </c>
      <c r="U140" s="19" t="str">
        <f t="shared" si="18"/>
        <v/>
      </c>
      <c r="V140" s="19" t="str">
        <f t="shared" si="18"/>
        <v/>
      </c>
      <c r="W140" s="19">
        <f t="shared" si="18"/>
        <v>1</v>
      </c>
      <c r="X140" s="19" t="str">
        <f t="shared" si="18"/>
        <v/>
      </c>
      <c r="Y140" s="19" t="str">
        <f t="shared" si="18"/>
        <v/>
      </c>
      <c r="Z140" s="19" t="str">
        <f t="shared" si="18"/>
        <v/>
      </c>
      <c r="AA140" s="19">
        <f t="shared" si="18"/>
        <v>1</v>
      </c>
      <c r="AB140" s="19"/>
      <c r="AC140" s="19" t="str">
        <f t="shared" si="18"/>
        <v/>
      </c>
      <c r="AD140" s="19">
        <v>20</v>
      </c>
      <c r="AE140" s="19" t="str">
        <f t="shared" si="18"/>
        <v/>
      </c>
      <c r="AF140" s="19" t="str">
        <f t="shared" si="18"/>
        <v/>
      </c>
      <c r="AG140" s="19">
        <v>1</v>
      </c>
      <c r="AH140" s="19">
        <f t="shared" si="18"/>
        <v>3</v>
      </c>
      <c r="AI140" s="19">
        <f>AG142</f>
        <v>20</v>
      </c>
      <c r="AJ140" s="19">
        <f t="shared" si="18"/>
        <v>131</v>
      </c>
      <c r="AK140" s="19">
        <f t="shared" si="18"/>
        <v>1</v>
      </c>
      <c r="AL140" s="19" t="str">
        <f t="shared" si="18"/>
        <v/>
      </c>
      <c r="AM140" s="19" t="str">
        <f t="shared" si="18"/>
        <v/>
      </c>
      <c r="AN140" s="19" t="str">
        <f t="shared" si="18"/>
        <v/>
      </c>
      <c r="AO140" s="19">
        <f t="shared" si="18"/>
        <v>1</v>
      </c>
      <c r="AP140" s="19" t="str">
        <f t="shared" si="18"/>
        <v/>
      </c>
      <c r="AQ140" s="19" t="str">
        <f t="shared" si="18"/>
        <v/>
      </c>
      <c r="AR140" s="19" t="str">
        <f t="shared" si="18"/>
        <v/>
      </c>
      <c r="AS140" s="19" t="str">
        <f t="shared" si="18"/>
        <v/>
      </c>
      <c r="AT140" s="19" t="str">
        <f t="shared" si="18"/>
        <v/>
      </c>
      <c r="AU140" s="19" t="str">
        <f t="shared" si="18"/>
        <v/>
      </c>
      <c r="AV140" s="19" t="str">
        <f t="shared" si="18"/>
        <v/>
      </c>
      <c r="AW140" s="19" t="str">
        <f t="shared" si="18"/>
        <v/>
      </c>
      <c r="AX140" s="19" t="str">
        <f t="shared" si="18"/>
        <v/>
      </c>
      <c r="AY140" s="19" t="str">
        <f t="shared" si="18"/>
        <v/>
      </c>
      <c r="AZ140" s="19" t="str">
        <f t="shared" si="18"/>
        <v/>
      </c>
      <c r="BA140" s="19" t="str">
        <f t="shared" si="18"/>
        <v/>
      </c>
      <c r="BB140" s="19" t="str">
        <f t="shared" si="18"/>
        <v/>
      </c>
      <c r="BC140" s="19" t="str">
        <f t="shared" si="18"/>
        <v/>
      </c>
      <c r="BE140" s="22"/>
    </row>
    <row r="141" spans="1:57" s="4" customFormat="1" ht="19.5" hidden="1" customHeight="1" outlineLevel="2" x14ac:dyDescent="0.3">
      <c r="A141" s="2">
        <v>3</v>
      </c>
      <c r="B141" s="58" t="s">
        <v>11</v>
      </c>
      <c r="C141" s="87" t="s">
        <v>154</v>
      </c>
      <c r="D141" s="66">
        <v>44621</v>
      </c>
      <c r="E141" s="66">
        <v>44621</v>
      </c>
      <c r="F141" s="32" t="s">
        <v>194</v>
      </c>
      <c r="G141" s="44"/>
      <c r="H141" s="40"/>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v>3</v>
      </c>
      <c r="AI141" s="11"/>
      <c r="AJ141" s="11"/>
      <c r="AK141" s="11"/>
      <c r="AL141" s="11"/>
      <c r="AM141" s="11"/>
      <c r="AN141" s="11"/>
      <c r="AO141" s="11"/>
      <c r="AP141" s="11"/>
      <c r="AQ141" s="11"/>
      <c r="AR141" s="11"/>
      <c r="AS141" s="11"/>
      <c r="AT141" s="11"/>
      <c r="AU141" s="11"/>
      <c r="AV141" s="11"/>
      <c r="AW141" s="11"/>
      <c r="AX141" s="11"/>
      <c r="AY141" s="11"/>
      <c r="AZ141" s="11"/>
      <c r="BA141" s="11"/>
      <c r="BB141" s="11"/>
      <c r="BC141" s="11"/>
      <c r="BE141" s="22"/>
    </row>
    <row r="142" spans="1:57" s="4" customFormat="1" ht="19.5" hidden="1" customHeight="1" outlineLevel="2" x14ac:dyDescent="0.3">
      <c r="A142" s="16">
        <v>21</v>
      </c>
      <c r="B142" s="57" t="s">
        <v>12</v>
      </c>
      <c r="C142" s="75"/>
      <c r="D142" s="66">
        <v>44652</v>
      </c>
      <c r="E142" s="66">
        <v>44652</v>
      </c>
      <c r="F142" s="17" t="s">
        <v>10</v>
      </c>
      <c r="G142" s="43"/>
      <c r="H142" s="38"/>
      <c r="I142" s="18"/>
      <c r="J142" s="18"/>
      <c r="K142" s="18">
        <v>1</v>
      </c>
      <c r="L142" s="18"/>
      <c r="M142" s="18"/>
      <c r="N142" s="18"/>
      <c r="O142" s="18"/>
      <c r="P142" s="18"/>
      <c r="Q142" s="18"/>
      <c r="R142" s="18"/>
      <c r="S142" s="18"/>
      <c r="T142" s="18"/>
      <c r="U142" s="18"/>
      <c r="V142" s="18"/>
      <c r="W142" s="18"/>
      <c r="X142" s="18"/>
      <c r="Y142" s="18"/>
      <c r="Z142" s="18"/>
      <c r="AA142" s="18"/>
      <c r="AB142" s="18"/>
      <c r="AC142" s="18"/>
      <c r="AD142" s="18"/>
      <c r="AE142" s="18"/>
      <c r="AF142" s="51"/>
      <c r="AG142" s="119">
        <v>20</v>
      </c>
      <c r="AH142" s="119"/>
      <c r="AI142" s="120"/>
      <c r="AJ142" s="18"/>
      <c r="AK142" s="18"/>
      <c r="AL142" s="18"/>
      <c r="AM142" s="18"/>
      <c r="AN142" s="18"/>
      <c r="AO142" s="18"/>
      <c r="AP142" s="18"/>
      <c r="AQ142" s="18"/>
      <c r="AR142" s="18"/>
      <c r="AS142" s="18"/>
      <c r="AT142" s="18"/>
      <c r="AU142" s="18"/>
      <c r="AV142" s="18"/>
      <c r="AW142" s="18"/>
      <c r="AX142" s="18"/>
      <c r="AY142" s="18"/>
      <c r="AZ142" s="18"/>
      <c r="BA142" s="18"/>
      <c r="BB142" s="18"/>
      <c r="BC142" s="18"/>
      <c r="BE142" s="22"/>
    </row>
    <row r="143" spans="1:57" s="4" customFormat="1" ht="19.5" hidden="1" customHeight="1" outlineLevel="2" x14ac:dyDescent="0.3">
      <c r="A143" s="16">
        <v>5</v>
      </c>
      <c r="B143" s="57" t="s">
        <v>13</v>
      </c>
      <c r="C143" s="87" t="s">
        <v>189</v>
      </c>
      <c r="D143" s="66">
        <v>44682</v>
      </c>
      <c r="E143" s="66">
        <v>44682</v>
      </c>
      <c r="F143" s="32" t="s">
        <v>193</v>
      </c>
      <c r="G143" s="43"/>
      <c r="H143" s="38"/>
      <c r="I143" s="18"/>
      <c r="J143" s="18"/>
      <c r="K143" s="18"/>
      <c r="L143" s="18"/>
      <c r="M143" s="18"/>
      <c r="N143" s="18"/>
      <c r="O143" s="18"/>
      <c r="P143" s="18"/>
      <c r="Q143" s="18"/>
      <c r="R143" s="18"/>
      <c r="S143" s="18"/>
      <c r="T143" s="18"/>
      <c r="U143" s="18"/>
      <c r="V143" s="18"/>
      <c r="W143" s="18">
        <v>1</v>
      </c>
      <c r="X143" s="18"/>
      <c r="Y143" s="18"/>
      <c r="Z143" s="18"/>
      <c r="AA143" s="18">
        <v>1</v>
      </c>
      <c r="AB143" s="18"/>
      <c r="AC143" s="18"/>
      <c r="AD143" s="18"/>
      <c r="AE143" s="18"/>
      <c r="AF143" s="18"/>
      <c r="AG143" s="18">
        <v>1</v>
      </c>
      <c r="AH143" s="18"/>
      <c r="AI143" s="18"/>
      <c r="AJ143" s="18"/>
      <c r="AK143" s="18">
        <v>1</v>
      </c>
      <c r="AL143" s="18"/>
      <c r="AM143" s="18"/>
      <c r="AN143" s="18"/>
      <c r="AO143" s="18">
        <v>1</v>
      </c>
      <c r="AP143" s="18"/>
      <c r="AQ143" s="18"/>
      <c r="AR143" s="18"/>
      <c r="AS143" s="18"/>
      <c r="AT143" s="18"/>
      <c r="AU143" s="18"/>
      <c r="AV143" s="18"/>
      <c r="AW143" s="18"/>
      <c r="AX143" s="18"/>
      <c r="AY143" s="18"/>
      <c r="AZ143" s="18"/>
      <c r="BA143" s="18"/>
      <c r="BB143" s="18"/>
      <c r="BC143" s="18"/>
      <c r="BE143" s="22"/>
    </row>
    <row r="144" spans="1:57" s="4" customFormat="1" ht="19.5" hidden="1" customHeight="1" outlineLevel="2" x14ac:dyDescent="0.3">
      <c r="A144" s="16">
        <v>21</v>
      </c>
      <c r="B144" s="57" t="s">
        <v>14</v>
      </c>
      <c r="C144" s="75"/>
      <c r="D144" s="66">
        <v>44501</v>
      </c>
      <c r="E144" s="66">
        <v>44501</v>
      </c>
      <c r="F144" s="17" t="s">
        <v>10</v>
      </c>
      <c r="G144" s="43"/>
      <c r="H144" s="38"/>
      <c r="I144" s="18">
        <v>1</v>
      </c>
      <c r="J144" s="18"/>
      <c r="K144" s="18"/>
      <c r="L144" s="18"/>
      <c r="M144" s="18"/>
      <c r="N144" s="18"/>
      <c r="O144" s="18"/>
      <c r="P144" s="18"/>
      <c r="Q144" s="18"/>
      <c r="R144" s="18"/>
      <c r="S144" s="18"/>
      <c r="T144" s="18"/>
      <c r="U144" s="18"/>
      <c r="V144" s="18"/>
      <c r="W144" s="18"/>
      <c r="X144" s="18"/>
      <c r="Y144" s="18"/>
      <c r="Z144" s="18"/>
      <c r="AA144" s="51"/>
      <c r="AB144" s="134">
        <v>20</v>
      </c>
      <c r="AC144" s="134"/>
      <c r="AD144" s="135"/>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E144" s="22"/>
    </row>
    <row r="145" spans="1:82" s="4" customFormat="1" ht="19.5" hidden="1" customHeight="1" outlineLevel="2" x14ac:dyDescent="0.3">
      <c r="A145" s="16">
        <v>3</v>
      </c>
      <c r="B145" s="57" t="s">
        <v>178</v>
      </c>
      <c r="C145" s="23"/>
      <c r="D145" s="66">
        <v>44652</v>
      </c>
      <c r="E145" s="66">
        <v>44652</v>
      </c>
      <c r="F145" s="32" t="s">
        <v>193</v>
      </c>
      <c r="G145" s="43"/>
      <c r="H145" s="3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v>3</v>
      </c>
      <c r="AK145" s="18"/>
      <c r="AL145" s="18"/>
      <c r="AM145" s="18"/>
      <c r="AN145" s="18"/>
      <c r="AO145" s="18"/>
      <c r="AP145" s="18"/>
      <c r="AQ145" s="18"/>
      <c r="AR145" s="18"/>
      <c r="AS145" s="18"/>
      <c r="AT145" s="18"/>
      <c r="AU145" s="18"/>
      <c r="AV145" s="18"/>
      <c r="AW145" s="18"/>
      <c r="AX145" s="18"/>
      <c r="AY145" s="18"/>
      <c r="AZ145" s="18"/>
      <c r="BA145" s="18"/>
      <c r="BB145" s="18"/>
      <c r="BC145" s="18"/>
      <c r="BE145" s="22"/>
    </row>
    <row r="146" spans="1:82" s="4" customFormat="1" ht="19.5" hidden="1" customHeight="1" outlineLevel="2" x14ac:dyDescent="0.3">
      <c r="A146" s="16">
        <v>128</v>
      </c>
      <c r="B146" s="57" t="s">
        <v>15</v>
      </c>
      <c r="C146" s="23"/>
      <c r="D146" s="66">
        <v>44682</v>
      </c>
      <c r="E146" s="66">
        <v>44682</v>
      </c>
      <c r="F146" s="32" t="s">
        <v>203</v>
      </c>
      <c r="G146" s="43"/>
      <c r="H146" s="3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v>128</v>
      </c>
      <c r="AK146" s="18"/>
      <c r="AL146" s="18"/>
      <c r="AM146" s="18"/>
      <c r="AN146" s="18"/>
      <c r="AO146" s="18"/>
      <c r="AP146" s="18"/>
      <c r="AQ146" s="18"/>
      <c r="AR146" s="18"/>
      <c r="AS146" s="18"/>
      <c r="AT146" s="18"/>
      <c r="AU146" s="18"/>
      <c r="AV146" s="18"/>
      <c r="AW146" s="18"/>
      <c r="AX146" s="18"/>
      <c r="AY146" s="18"/>
      <c r="AZ146" s="18"/>
      <c r="BA146" s="18"/>
      <c r="BB146" s="18"/>
      <c r="BC146" s="18"/>
      <c r="BE146" s="22"/>
    </row>
    <row r="147" spans="1:82" s="12" customFormat="1" ht="19.5" customHeight="1" outlineLevel="1" collapsed="1" x14ac:dyDescent="0.35">
      <c r="A147" s="59">
        <f>A148</f>
        <v>1</v>
      </c>
      <c r="B147" s="56" t="s">
        <v>179</v>
      </c>
      <c r="C147" s="19"/>
      <c r="D147" s="55"/>
      <c r="E147" s="55"/>
      <c r="F147" s="20"/>
      <c r="G147" s="42"/>
      <c r="H147" s="19" t="str">
        <f>IF(H148&gt;0,H148,"")</f>
        <v/>
      </c>
      <c r="I147" s="19" t="str">
        <f t="shared" ref="I147:BC147" si="19">IF(I148&gt;0,I148,"")</f>
        <v/>
      </c>
      <c r="J147" s="19" t="str">
        <f t="shared" si="19"/>
        <v/>
      </c>
      <c r="K147" s="19" t="str">
        <f t="shared" si="19"/>
        <v/>
      </c>
      <c r="L147" s="19" t="str">
        <f t="shared" si="19"/>
        <v/>
      </c>
      <c r="M147" s="19" t="str">
        <f t="shared" si="19"/>
        <v/>
      </c>
      <c r="N147" s="19" t="str">
        <f t="shared" si="19"/>
        <v/>
      </c>
      <c r="O147" s="19" t="str">
        <f t="shared" si="19"/>
        <v/>
      </c>
      <c r="P147" s="19" t="str">
        <f t="shared" si="19"/>
        <v/>
      </c>
      <c r="Q147" s="19" t="str">
        <f t="shared" si="19"/>
        <v/>
      </c>
      <c r="R147" s="19" t="str">
        <f t="shared" si="19"/>
        <v/>
      </c>
      <c r="S147" s="19" t="str">
        <f t="shared" si="19"/>
        <v/>
      </c>
      <c r="T147" s="19" t="str">
        <f t="shared" si="19"/>
        <v/>
      </c>
      <c r="U147" s="19" t="str">
        <f t="shared" si="19"/>
        <v/>
      </c>
      <c r="V147" s="19" t="str">
        <f t="shared" si="19"/>
        <v/>
      </c>
      <c r="W147" s="19" t="str">
        <f t="shared" si="19"/>
        <v/>
      </c>
      <c r="X147" s="19" t="str">
        <f t="shared" si="19"/>
        <v/>
      </c>
      <c r="Y147" s="19" t="str">
        <f t="shared" si="19"/>
        <v/>
      </c>
      <c r="Z147" s="19" t="str">
        <f t="shared" si="19"/>
        <v/>
      </c>
      <c r="AA147" s="19" t="str">
        <f t="shared" si="19"/>
        <v/>
      </c>
      <c r="AB147" s="19" t="str">
        <f t="shared" si="19"/>
        <v/>
      </c>
      <c r="AC147" s="19" t="str">
        <f t="shared" si="19"/>
        <v/>
      </c>
      <c r="AD147" s="19" t="str">
        <f t="shared" si="19"/>
        <v/>
      </c>
      <c r="AE147" s="19" t="str">
        <f t="shared" si="19"/>
        <v/>
      </c>
      <c r="AF147" s="19" t="str">
        <f t="shared" si="19"/>
        <v/>
      </c>
      <c r="AG147" s="19" t="str">
        <f t="shared" si="19"/>
        <v/>
      </c>
      <c r="AH147" s="19" t="str">
        <f t="shared" si="19"/>
        <v/>
      </c>
      <c r="AI147" s="19" t="str">
        <f t="shared" si="19"/>
        <v/>
      </c>
      <c r="AJ147" s="19">
        <f t="shared" si="19"/>
        <v>1</v>
      </c>
      <c r="AK147" s="19" t="str">
        <f t="shared" si="19"/>
        <v/>
      </c>
      <c r="AL147" s="19" t="str">
        <f t="shared" si="19"/>
        <v/>
      </c>
      <c r="AM147" s="19" t="str">
        <f t="shared" si="19"/>
        <v/>
      </c>
      <c r="AN147" s="19" t="str">
        <f t="shared" si="19"/>
        <v/>
      </c>
      <c r="AO147" s="19" t="str">
        <f t="shared" si="19"/>
        <v/>
      </c>
      <c r="AP147" s="19" t="str">
        <f t="shared" si="19"/>
        <v/>
      </c>
      <c r="AQ147" s="19" t="str">
        <f t="shared" si="19"/>
        <v/>
      </c>
      <c r="AR147" s="19" t="str">
        <f t="shared" si="19"/>
        <v/>
      </c>
      <c r="AS147" s="19" t="str">
        <f t="shared" si="19"/>
        <v/>
      </c>
      <c r="AT147" s="19" t="str">
        <f t="shared" si="19"/>
        <v/>
      </c>
      <c r="AU147" s="19" t="str">
        <f t="shared" si="19"/>
        <v/>
      </c>
      <c r="AV147" s="19" t="str">
        <f t="shared" si="19"/>
        <v/>
      </c>
      <c r="AW147" s="19" t="str">
        <f t="shared" si="19"/>
        <v/>
      </c>
      <c r="AX147" s="19" t="str">
        <f t="shared" si="19"/>
        <v/>
      </c>
      <c r="AY147" s="19" t="str">
        <f t="shared" si="19"/>
        <v/>
      </c>
      <c r="AZ147" s="19" t="str">
        <f t="shared" si="19"/>
        <v/>
      </c>
      <c r="BA147" s="19" t="str">
        <f t="shared" si="19"/>
        <v/>
      </c>
      <c r="BB147" s="19" t="str">
        <f t="shared" si="19"/>
        <v/>
      </c>
      <c r="BC147" s="19" t="str">
        <f t="shared" si="19"/>
        <v/>
      </c>
      <c r="BE147" s="22"/>
    </row>
    <row r="148" spans="1:82" s="4" customFormat="1" ht="19.5" hidden="1" customHeight="1" outlineLevel="2" x14ac:dyDescent="0.3">
      <c r="A148" s="16">
        <v>1</v>
      </c>
      <c r="B148" s="57" t="s">
        <v>177</v>
      </c>
      <c r="C148" s="23"/>
      <c r="D148" s="66">
        <v>44682</v>
      </c>
      <c r="E148" s="66">
        <v>44682</v>
      </c>
      <c r="F148" s="32" t="s">
        <v>203</v>
      </c>
      <c r="G148" s="43"/>
      <c r="H148" s="3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v>1</v>
      </c>
      <c r="AK148" s="18"/>
      <c r="AL148" s="18"/>
      <c r="AM148" s="18"/>
      <c r="AN148" s="18"/>
      <c r="AO148" s="18"/>
      <c r="AP148" s="18"/>
      <c r="AQ148" s="18"/>
      <c r="AR148" s="18"/>
      <c r="AS148" s="18"/>
      <c r="AT148" s="18"/>
      <c r="AU148" s="18"/>
      <c r="AV148" s="18"/>
      <c r="AW148" s="18"/>
      <c r="AX148" s="18"/>
      <c r="AY148" s="18"/>
      <c r="AZ148" s="18"/>
      <c r="BA148" s="18"/>
      <c r="BB148" s="18"/>
      <c r="BC148" s="18"/>
      <c r="BE148" s="22"/>
    </row>
    <row r="149" spans="1:82" s="12" customFormat="1" ht="19.5" customHeight="1" outlineLevel="1" collapsed="1" x14ac:dyDescent="0.35">
      <c r="A149" s="59">
        <f>SUM(A150:A153)</f>
        <v>4</v>
      </c>
      <c r="B149" s="56" t="s">
        <v>180</v>
      </c>
      <c r="C149" s="19"/>
      <c r="D149" s="55"/>
      <c r="E149" s="55"/>
      <c r="F149" s="20"/>
      <c r="G149" s="42"/>
      <c r="H149" s="19" t="str">
        <f>IF(SUM(H150:H153)&gt;0,SUM(H150:H153),"")</f>
        <v/>
      </c>
      <c r="I149" s="19" t="str">
        <f t="shared" ref="I149:BC149" si="20">IF(SUM(I150:I153)&gt;0,SUM(I150:I153),"")</f>
        <v/>
      </c>
      <c r="J149" s="19" t="str">
        <f t="shared" si="20"/>
        <v/>
      </c>
      <c r="K149" s="19" t="str">
        <f t="shared" si="20"/>
        <v/>
      </c>
      <c r="L149" s="19" t="str">
        <f t="shared" si="20"/>
        <v/>
      </c>
      <c r="M149" s="19" t="str">
        <f t="shared" si="20"/>
        <v/>
      </c>
      <c r="N149" s="19" t="str">
        <f t="shared" si="20"/>
        <v/>
      </c>
      <c r="O149" s="19" t="str">
        <f t="shared" si="20"/>
        <v/>
      </c>
      <c r="P149" s="19" t="str">
        <f t="shared" si="20"/>
        <v/>
      </c>
      <c r="Q149" s="19" t="str">
        <f t="shared" si="20"/>
        <v/>
      </c>
      <c r="R149" s="19" t="str">
        <f t="shared" si="20"/>
        <v/>
      </c>
      <c r="S149" s="19" t="str">
        <f t="shared" si="20"/>
        <v/>
      </c>
      <c r="T149" s="19" t="str">
        <f t="shared" si="20"/>
        <v/>
      </c>
      <c r="U149" s="19" t="str">
        <f t="shared" si="20"/>
        <v/>
      </c>
      <c r="V149" s="19" t="str">
        <f t="shared" si="20"/>
        <v/>
      </c>
      <c r="W149" s="19" t="str">
        <f t="shared" si="20"/>
        <v/>
      </c>
      <c r="X149" s="19" t="str">
        <f t="shared" si="20"/>
        <v/>
      </c>
      <c r="Y149" s="19" t="str">
        <f t="shared" si="20"/>
        <v/>
      </c>
      <c r="Z149" s="19" t="str">
        <f t="shared" si="20"/>
        <v/>
      </c>
      <c r="AA149" s="19" t="str">
        <f t="shared" si="20"/>
        <v/>
      </c>
      <c r="AB149" s="19" t="str">
        <f t="shared" si="20"/>
        <v/>
      </c>
      <c r="AC149" s="19" t="str">
        <f t="shared" si="20"/>
        <v/>
      </c>
      <c r="AD149" s="19" t="str">
        <f t="shared" si="20"/>
        <v/>
      </c>
      <c r="AE149" s="19">
        <f t="shared" si="20"/>
        <v>1</v>
      </c>
      <c r="AF149" s="19" t="str">
        <f t="shared" si="20"/>
        <v/>
      </c>
      <c r="AG149" s="19" t="str">
        <f t="shared" si="20"/>
        <v/>
      </c>
      <c r="AH149" s="19" t="str">
        <f t="shared" si="20"/>
        <v/>
      </c>
      <c r="AI149" s="19" t="str">
        <f t="shared" si="20"/>
        <v/>
      </c>
      <c r="AJ149" s="19" t="str">
        <f t="shared" si="20"/>
        <v/>
      </c>
      <c r="AK149" s="19" t="str">
        <f t="shared" si="20"/>
        <v/>
      </c>
      <c r="AL149" s="19">
        <f t="shared" si="20"/>
        <v>1</v>
      </c>
      <c r="AM149" s="19" t="str">
        <f t="shared" si="20"/>
        <v/>
      </c>
      <c r="AN149" s="19">
        <f t="shared" si="20"/>
        <v>1</v>
      </c>
      <c r="AO149" s="19">
        <f t="shared" si="20"/>
        <v>1</v>
      </c>
      <c r="AP149" s="19" t="str">
        <f t="shared" si="20"/>
        <v/>
      </c>
      <c r="AQ149" s="19" t="str">
        <f t="shared" si="20"/>
        <v/>
      </c>
      <c r="AR149" s="19" t="str">
        <f t="shared" si="20"/>
        <v/>
      </c>
      <c r="AS149" s="19" t="str">
        <f t="shared" si="20"/>
        <v/>
      </c>
      <c r="AT149" s="19" t="str">
        <f t="shared" si="20"/>
        <v/>
      </c>
      <c r="AU149" s="19" t="str">
        <f t="shared" si="20"/>
        <v/>
      </c>
      <c r="AV149" s="19" t="str">
        <f t="shared" si="20"/>
        <v/>
      </c>
      <c r="AW149" s="19" t="str">
        <f t="shared" si="20"/>
        <v/>
      </c>
      <c r="AX149" s="19" t="str">
        <f t="shared" si="20"/>
        <v/>
      </c>
      <c r="AY149" s="19" t="str">
        <f t="shared" si="20"/>
        <v/>
      </c>
      <c r="AZ149" s="19" t="str">
        <f t="shared" si="20"/>
        <v/>
      </c>
      <c r="BA149" s="19" t="str">
        <f t="shared" si="20"/>
        <v/>
      </c>
      <c r="BB149" s="19" t="str">
        <f t="shared" si="20"/>
        <v/>
      </c>
      <c r="BC149" s="19" t="str">
        <f t="shared" si="20"/>
        <v/>
      </c>
      <c r="BE149" s="22"/>
    </row>
    <row r="150" spans="1:82" s="4" customFormat="1" ht="19.5" hidden="1" customHeight="1" outlineLevel="2" x14ac:dyDescent="0.3">
      <c r="A150" s="16">
        <v>1</v>
      </c>
      <c r="B150" s="57" t="s">
        <v>181</v>
      </c>
      <c r="C150" s="23"/>
      <c r="D150" s="66">
        <v>44743</v>
      </c>
      <c r="E150" s="66">
        <v>44743</v>
      </c>
      <c r="F150" s="32" t="s">
        <v>193</v>
      </c>
      <c r="G150" s="43"/>
      <c r="H150" s="3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v>1</v>
      </c>
      <c r="AM150" s="18"/>
      <c r="AN150" s="18"/>
      <c r="AO150" s="18"/>
      <c r="AP150" s="18"/>
      <c r="AQ150" s="18"/>
      <c r="AR150" s="18"/>
      <c r="AS150" s="18"/>
      <c r="AT150" s="18"/>
      <c r="AU150" s="18"/>
      <c r="AV150" s="18"/>
      <c r="AW150" s="18"/>
      <c r="AX150" s="18"/>
      <c r="AY150" s="18"/>
      <c r="AZ150" s="18"/>
      <c r="BA150" s="18"/>
      <c r="BB150" s="18"/>
      <c r="BC150" s="18"/>
      <c r="BE150" s="22"/>
    </row>
    <row r="151" spans="1:82" s="4" customFormat="1" ht="19.5" hidden="1" customHeight="1" outlineLevel="2" x14ac:dyDescent="0.3">
      <c r="A151" s="16">
        <v>1</v>
      </c>
      <c r="B151" s="57" t="s">
        <v>182</v>
      </c>
      <c r="C151" s="23"/>
      <c r="D151" s="66">
        <v>44531</v>
      </c>
      <c r="E151" s="66">
        <v>44531</v>
      </c>
      <c r="F151" s="32" t="s">
        <v>193</v>
      </c>
      <c r="G151" s="43"/>
      <c r="H151" s="3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v>1</v>
      </c>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E151" s="22"/>
    </row>
    <row r="152" spans="1:82" s="4" customFormat="1" ht="19.5" hidden="1" customHeight="1" outlineLevel="2" x14ac:dyDescent="0.3">
      <c r="A152" s="16">
        <v>1</v>
      </c>
      <c r="B152" s="57" t="s">
        <v>183</v>
      </c>
      <c r="C152" s="23"/>
      <c r="D152" s="66">
        <v>44805</v>
      </c>
      <c r="E152" s="66">
        <v>44896</v>
      </c>
      <c r="F152" s="32" t="s">
        <v>193</v>
      </c>
      <c r="G152" s="43"/>
      <c r="H152" s="3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13">
        <v>1</v>
      </c>
      <c r="AO152" s="114"/>
      <c r="AP152" s="114"/>
      <c r="AQ152" s="115"/>
      <c r="AR152" s="18"/>
      <c r="AS152" s="18"/>
      <c r="AT152" s="18"/>
      <c r="AU152" s="18"/>
      <c r="AV152" s="18"/>
      <c r="AW152" s="18"/>
      <c r="AX152" s="18"/>
      <c r="AY152" s="18"/>
      <c r="AZ152" s="18"/>
      <c r="BA152" s="18"/>
      <c r="BB152" s="18"/>
      <c r="BC152" s="18"/>
      <c r="BE152" s="22"/>
    </row>
    <row r="153" spans="1:82" s="4" customFormat="1" ht="19.5" hidden="1" customHeight="1" outlineLevel="2" x14ac:dyDescent="0.3">
      <c r="A153" s="16">
        <v>1</v>
      </c>
      <c r="B153" s="57" t="s">
        <v>184</v>
      </c>
      <c r="C153" s="23"/>
      <c r="D153" s="66">
        <v>44835</v>
      </c>
      <c r="E153" s="66">
        <v>44927</v>
      </c>
      <c r="F153" s="32" t="s">
        <v>193</v>
      </c>
      <c r="G153" s="43"/>
      <c r="H153" s="3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16">
        <v>1</v>
      </c>
      <c r="AP153" s="117"/>
      <c r="AQ153" s="117"/>
      <c r="AR153" s="118"/>
      <c r="AS153" s="18"/>
      <c r="AT153" s="18"/>
      <c r="AU153" s="18"/>
      <c r="AV153" s="18"/>
      <c r="AW153" s="18"/>
      <c r="AX153" s="18"/>
      <c r="AY153" s="18"/>
      <c r="AZ153" s="18"/>
      <c r="BA153" s="18"/>
      <c r="BB153" s="18"/>
      <c r="BC153" s="18"/>
      <c r="BE153" s="22"/>
    </row>
    <row r="154" spans="1:82" s="12" customFormat="1" ht="19.5" customHeight="1" collapsed="1" x14ac:dyDescent="0.35">
      <c r="A154" s="62">
        <v>1</v>
      </c>
      <c r="B154" s="63" t="s">
        <v>218</v>
      </c>
      <c r="C154" s="19"/>
      <c r="D154" s="55"/>
      <c r="E154" s="55"/>
      <c r="F154" s="20"/>
      <c r="G154" s="4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62">
        <v>1</v>
      </c>
      <c r="AG154" s="62"/>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E154" s="22"/>
    </row>
    <row r="155" spans="1:82" s="4" customFormat="1" ht="19.5" customHeight="1" outlineLevel="1" x14ac:dyDescent="0.3">
      <c r="A155" s="16">
        <v>1</v>
      </c>
      <c r="B155" s="57" t="s">
        <v>219</v>
      </c>
      <c r="C155" s="23"/>
      <c r="D155" s="66">
        <v>44562</v>
      </c>
      <c r="E155" s="66">
        <v>44562</v>
      </c>
      <c r="F155" s="17" t="s">
        <v>10</v>
      </c>
      <c r="G155" s="43"/>
      <c r="H155" s="3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v>1</v>
      </c>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E155" s="22"/>
    </row>
    <row r="156" spans="1:82" s="12" customFormat="1" ht="19.5" customHeight="1" x14ac:dyDescent="0.35">
      <c r="A156" s="62">
        <v>1</v>
      </c>
      <c r="B156" s="63" t="s">
        <v>103</v>
      </c>
      <c r="C156" s="19"/>
      <c r="D156" s="55"/>
      <c r="E156" s="55"/>
      <c r="F156" s="20"/>
      <c r="G156" s="4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62">
        <v>1</v>
      </c>
      <c r="AH156" s="62"/>
      <c r="AI156" s="62"/>
      <c r="AJ156" s="62"/>
      <c r="AK156" s="20"/>
      <c r="AL156" s="20"/>
      <c r="AM156" s="20"/>
      <c r="AN156" s="20"/>
      <c r="AO156" s="20"/>
      <c r="AP156" s="20"/>
      <c r="AQ156" s="20"/>
      <c r="AR156" s="20"/>
      <c r="AS156" s="20"/>
      <c r="AT156" s="20"/>
      <c r="AU156" s="20"/>
      <c r="AV156" s="20"/>
      <c r="AW156" s="20"/>
      <c r="AX156" s="20"/>
      <c r="AY156" s="20"/>
      <c r="AZ156" s="20"/>
      <c r="BA156" s="20"/>
      <c r="BB156" s="20"/>
      <c r="BC156" s="20"/>
      <c r="BE156" s="22"/>
    </row>
    <row r="157" spans="1:82" s="4" customFormat="1" ht="19.5" customHeight="1" outlineLevel="1" x14ac:dyDescent="0.3">
      <c r="A157" s="16">
        <v>1</v>
      </c>
      <c r="B157" s="57" t="s">
        <v>101</v>
      </c>
      <c r="C157" s="23"/>
      <c r="D157" s="66">
        <v>44593</v>
      </c>
      <c r="E157" s="66">
        <v>44593</v>
      </c>
      <c r="F157" s="17" t="s">
        <v>10</v>
      </c>
      <c r="G157" s="43"/>
      <c r="H157" s="3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v>1</v>
      </c>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E157" s="22"/>
    </row>
    <row r="158" spans="1:82" s="12" customFormat="1" ht="19.5" customHeight="1" x14ac:dyDescent="0.35">
      <c r="A158" s="62">
        <v>1</v>
      </c>
      <c r="B158" s="63" t="s">
        <v>104</v>
      </c>
      <c r="C158" s="19"/>
      <c r="D158" s="55"/>
      <c r="E158" s="55"/>
      <c r="F158" s="20"/>
      <c r="G158" s="4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19"/>
      <c r="AH158" s="20"/>
      <c r="AI158" s="20"/>
      <c r="AJ158" s="20"/>
      <c r="AK158" s="20"/>
      <c r="AL158" s="20"/>
      <c r="AM158" s="20"/>
      <c r="AN158" s="20"/>
      <c r="AO158" s="62">
        <v>1</v>
      </c>
      <c r="AP158" s="62"/>
      <c r="AQ158" s="62"/>
      <c r="AR158" s="62"/>
      <c r="AS158" s="62"/>
      <c r="AT158" s="20"/>
      <c r="AU158" s="20"/>
      <c r="AV158" s="20"/>
      <c r="AW158" s="20"/>
      <c r="AX158" s="20"/>
      <c r="AY158" s="20"/>
      <c r="AZ158" s="20"/>
      <c r="BA158" s="20"/>
      <c r="BB158" s="20"/>
      <c r="BC158" s="20"/>
      <c r="BE158" s="22"/>
    </row>
    <row r="159" spans="1:82" s="4" customFormat="1" ht="19.5" customHeight="1" outlineLevel="1" x14ac:dyDescent="0.3">
      <c r="A159" s="16">
        <v>1</v>
      </c>
      <c r="B159" s="57" t="s">
        <v>102</v>
      </c>
      <c r="C159" s="23"/>
      <c r="D159" s="66">
        <v>44835</v>
      </c>
      <c r="E159" s="66">
        <v>44835</v>
      </c>
      <c r="F159" s="17" t="s">
        <v>10</v>
      </c>
      <c r="G159" s="43"/>
      <c r="H159" s="3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v>1</v>
      </c>
      <c r="AP159" s="18"/>
      <c r="AQ159" s="18"/>
      <c r="AR159" s="18"/>
      <c r="AS159" s="18"/>
      <c r="AT159" s="18"/>
      <c r="AU159" s="18"/>
      <c r="AV159" s="18"/>
      <c r="AW159" s="18"/>
      <c r="AX159" s="18"/>
      <c r="AY159" s="18"/>
      <c r="AZ159" s="18"/>
      <c r="BA159" s="18"/>
      <c r="BB159" s="18"/>
      <c r="BC159" s="18"/>
      <c r="BE159" s="22"/>
    </row>
    <row r="160" spans="1:82" s="29" customFormat="1" ht="19.5" customHeight="1" x14ac:dyDescent="0.3">
      <c r="A160" s="27">
        <f>SUM(G160:BC160)</f>
        <v>2834</v>
      </c>
      <c r="B160" s="27" t="s">
        <v>195</v>
      </c>
      <c r="C160" s="27"/>
      <c r="D160" s="67"/>
      <c r="E160" s="67"/>
      <c r="F160" s="28"/>
      <c r="G160" s="27">
        <f>G11</f>
        <v>27</v>
      </c>
      <c r="H160" s="27">
        <f>IF(SUM(H11,H62,H107,H133,H156,H158)&gt;0,SUM(H11,H62,H107,H133,H156,H158),"")</f>
        <v>122</v>
      </c>
      <c r="I160" s="27">
        <f t="shared" ref="I160:BC160" si="21">IF(SUM(I11,I62,I107,I133,I156,I158)&gt;0,SUM(I11,I62,I107,I133,I156,I158),"")</f>
        <v>24</v>
      </c>
      <c r="J160" s="27">
        <f t="shared" si="21"/>
        <v>24</v>
      </c>
      <c r="K160" s="27">
        <f t="shared" si="21"/>
        <v>1</v>
      </c>
      <c r="L160" s="27">
        <f t="shared" si="21"/>
        <v>25</v>
      </c>
      <c r="M160" s="27">
        <f t="shared" si="21"/>
        <v>3</v>
      </c>
      <c r="N160" s="27">
        <f t="shared" si="21"/>
        <v>17</v>
      </c>
      <c r="O160" s="27">
        <f t="shared" si="21"/>
        <v>73</v>
      </c>
      <c r="P160" s="27">
        <f t="shared" si="21"/>
        <v>11</v>
      </c>
      <c r="Q160" s="27">
        <f t="shared" si="21"/>
        <v>117</v>
      </c>
      <c r="R160" s="27">
        <f t="shared" si="21"/>
        <v>26</v>
      </c>
      <c r="S160" s="27">
        <f t="shared" si="21"/>
        <v>243</v>
      </c>
      <c r="T160" s="27">
        <f t="shared" si="21"/>
        <v>25</v>
      </c>
      <c r="U160" s="27">
        <f t="shared" si="21"/>
        <v>18</v>
      </c>
      <c r="V160" s="27">
        <f t="shared" si="21"/>
        <v>127</v>
      </c>
      <c r="W160" s="27">
        <f t="shared" si="21"/>
        <v>20</v>
      </c>
      <c r="X160" s="27">
        <f t="shared" si="21"/>
        <v>36</v>
      </c>
      <c r="Y160" s="27">
        <f t="shared" si="21"/>
        <v>38</v>
      </c>
      <c r="Z160" s="27">
        <f t="shared" si="21"/>
        <v>19</v>
      </c>
      <c r="AA160" s="27">
        <f t="shared" si="21"/>
        <v>24</v>
      </c>
      <c r="AB160" s="27">
        <f t="shared" si="21"/>
        <v>25</v>
      </c>
      <c r="AC160" s="33">
        <f t="shared" si="21"/>
        <v>1204</v>
      </c>
      <c r="AD160" s="27">
        <f t="shared" si="21"/>
        <v>86</v>
      </c>
      <c r="AE160" s="27">
        <f t="shared" si="21"/>
        <v>26</v>
      </c>
      <c r="AF160" s="27">
        <f>IF(SUM(AF11,AF154,AF62,AF107,AF133,AF156,AF158)&gt;0,SUM(AF11,AF154,AF62,AF107,AF133,AF156,AF158),"")</f>
        <v>18</v>
      </c>
      <c r="AG160" s="27">
        <f t="shared" si="21"/>
        <v>16</v>
      </c>
      <c r="AH160" s="27">
        <f t="shared" si="21"/>
        <v>19</v>
      </c>
      <c r="AI160" s="27">
        <f t="shared" si="21"/>
        <v>31</v>
      </c>
      <c r="AJ160" s="27">
        <f t="shared" si="21"/>
        <v>264</v>
      </c>
      <c r="AK160" s="27">
        <f t="shared" si="21"/>
        <v>29</v>
      </c>
      <c r="AL160" s="27">
        <f t="shared" si="21"/>
        <v>19</v>
      </c>
      <c r="AM160" s="27">
        <f t="shared" si="21"/>
        <v>16</v>
      </c>
      <c r="AN160" s="27">
        <f t="shared" si="21"/>
        <v>7</v>
      </c>
      <c r="AO160" s="27">
        <f t="shared" si="21"/>
        <v>9</v>
      </c>
      <c r="AP160" s="27">
        <f t="shared" si="21"/>
        <v>7</v>
      </c>
      <c r="AQ160" s="27">
        <f t="shared" si="21"/>
        <v>8</v>
      </c>
      <c r="AR160" s="27">
        <f t="shared" si="21"/>
        <v>4</v>
      </c>
      <c r="AS160" s="27">
        <f t="shared" si="21"/>
        <v>4</v>
      </c>
      <c r="AT160" s="27">
        <f t="shared" si="21"/>
        <v>3</v>
      </c>
      <c r="AU160" s="27">
        <f t="shared" si="21"/>
        <v>2</v>
      </c>
      <c r="AV160" s="27">
        <f t="shared" si="21"/>
        <v>7</v>
      </c>
      <c r="AW160" s="27">
        <f t="shared" si="21"/>
        <v>4</v>
      </c>
      <c r="AX160" s="27">
        <f t="shared" si="21"/>
        <v>1</v>
      </c>
      <c r="AY160" s="27">
        <f t="shared" si="21"/>
        <v>4</v>
      </c>
      <c r="AZ160" s="27">
        <f t="shared" si="21"/>
        <v>1</v>
      </c>
      <c r="BA160" s="27" t="str">
        <f t="shared" si="21"/>
        <v/>
      </c>
      <c r="BB160" s="27" t="str">
        <f t="shared" si="21"/>
        <v/>
      </c>
      <c r="BC160" s="27" t="str">
        <f t="shared" si="21"/>
        <v/>
      </c>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row>
    <row r="161" spans="1:57" s="8" customFormat="1" ht="19.5" customHeight="1" x14ac:dyDescent="0.3">
      <c r="A161" s="4"/>
      <c r="B161" s="64"/>
      <c r="C161" s="52"/>
      <c r="D161" s="73"/>
      <c r="E161" s="73"/>
      <c r="BE161" s="21"/>
    </row>
    <row r="162" spans="1:57" ht="19.5" customHeight="1" x14ac:dyDescent="0.3">
      <c r="A162" s="15" t="s">
        <v>222</v>
      </c>
      <c r="BE162" s="22"/>
    </row>
    <row r="163" spans="1:57" s="8" customFormat="1" x14ac:dyDescent="0.3">
      <c r="A163" s="4"/>
      <c r="B163" s="9"/>
      <c r="C163" s="9"/>
      <c r="D163" s="68"/>
      <c r="E163" s="69"/>
      <c r="BD163" s="21"/>
    </row>
    <row r="164" spans="1:57" s="8" customFormat="1" ht="19.5" customHeight="1" x14ac:dyDescent="0.3">
      <c r="A164" s="4"/>
      <c r="B164" s="64"/>
      <c r="C164" s="52"/>
      <c r="D164" s="70"/>
      <c r="E164" s="70"/>
      <c r="BE164" s="21"/>
    </row>
    <row r="165" spans="1:57" ht="3.75" customHeight="1" x14ac:dyDescent="0.3">
      <c r="B165" s="64"/>
      <c r="C165"/>
      <c r="G165"/>
      <c r="L165"/>
      <c r="M165"/>
      <c r="N165"/>
      <c r="O165"/>
      <c r="P165"/>
      <c r="Q165"/>
      <c r="R165"/>
      <c r="X165"/>
      <c r="Y165"/>
      <c r="Z165"/>
      <c r="AA165"/>
      <c r="AB165"/>
      <c r="AC165"/>
      <c r="AD165"/>
      <c r="AE165"/>
      <c r="AG165"/>
      <c r="AH165"/>
      <c r="AI165"/>
      <c r="AJ165"/>
      <c r="AK165"/>
      <c r="AL165"/>
      <c r="AM165"/>
      <c r="AN165"/>
      <c r="AO165"/>
      <c r="AP165"/>
      <c r="AR165"/>
      <c r="AS165"/>
      <c r="AT165"/>
      <c r="AU165"/>
      <c r="AV165"/>
      <c r="AW165"/>
      <c r="AX165"/>
      <c r="AY165"/>
      <c r="AZ165"/>
      <c r="BA165"/>
      <c r="BB165"/>
      <c r="BC165"/>
    </row>
    <row r="166" spans="1:57" s="8" customFormat="1" ht="15.6" x14ac:dyDescent="0.3">
      <c r="A166" s="4"/>
      <c r="B166" s="64"/>
      <c r="C166" s="52"/>
      <c r="D166" s="71"/>
      <c r="E166" s="71"/>
      <c r="BE166" s="21"/>
    </row>
    <row r="167" spans="1:57" ht="3.75" customHeight="1" x14ac:dyDescent="0.3">
      <c r="B167" s="64"/>
      <c r="C167"/>
      <c r="G167"/>
      <c r="L167"/>
      <c r="M167"/>
      <c r="N167"/>
      <c r="O167"/>
      <c r="P167"/>
      <c r="Q167"/>
      <c r="R167"/>
      <c r="X167"/>
      <c r="Y167"/>
      <c r="Z167"/>
      <c r="AA167"/>
      <c r="AB167"/>
      <c r="AC167"/>
      <c r="AD167"/>
      <c r="AE167"/>
      <c r="AG167"/>
      <c r="AH167"/>
      <c r="AI167"/>
      <c r="AJ167"/>
      <c r="AK167"/>
      <c r="AL167"/>
      <c r="AM167"/>
      <c r="AN167"/>
      <c r="AO167"/>
      <c r="AP167"/>
      <c r="AR167"/>
      <c r="AS167"/>
      <c r="AT167"/>
      <c r="AU167"/>
      <c r="AV167"/>
      <c r="AW167"/>
      <c r="AX167"/>
      <c r="AY167"/>
      <c r="AZ167"/>
      <c r="BA167"/>
      <c r="BB167"/>
      <c r="BC167"/>
    </row>
    <row r="168" spans="1:57" s="8" customFormat="1" ht="19.5" customHeight="1" x14ac:dyDescent="0.3">
      <c r="A168" s="4"/>
      <c r="B168" s="64"/>
      <c r="C168" s="52"/>
      <c r="D168" s="72"/>
      <c r="E168" s="72"/>
      <c r="BE168" s="21"/>
    </row>
    <row r="169" spans="1:57" ht="3.75" customHeight="1" x14ac:dyDescent="0.3">
      <c r="B169" s="64"/>
      <c r="C169"/>
      <c r="G169"/>
      <c r="L169"/>
      <c r="M169"/>
      <c r="N169"/>
      <c r="O169"/>
      <c r="P169"/>
      <c r="Q169"/>
      <c r="R169"/>
      <c r="X169"/>
      <c r="Y169"/>
      <c r="Z169"/>
      <c r="AA169"/>
      <c r="AB169"/>
      <c r="AC169"/>
      <c r="AD169"/>
      <c r="AE169"/>
      <c r="AG169"/>
      <c r="AH169"/>
      <c r="AI169"/>
      <c r="AJ169"/>
      <c r="AK169"/>
      <c r="AL169"/>
      <c r="AM169"/>
      <c r="AN169"/>
      <c r="AO169"/>
      <c r="AP169"/>
      <c r="AR169"/>
      <c r="AS169"/>
      <c r="AT169"/>
      <c r="AU169"/>
      <c r="AV169"/>
      <c r="AW169"/>
      <c r="AX169"/>
      <c r="AY169"/>
      <c r="AZ169"/>
      <c r="BA169"/>
      <c r="BB169"/>
      <c r="BC169"/>
    </row>
    <row r="170" spans="1:57" s="8" customFormat="1" ht="19.5" customHeight="1" x14ac:dyDescent="0.3">
      <c r="A170" s="4"/>
      <c r="B170" s="64"/>
      <c r="C170" s="52"/>
      <c r="D170" s="73"/>
      <c r="E170" s="73"/>
      <c r="BE170" s="21"/>
    </row>
    <row r="171" spans="1:57" ht="3.75" customHeight="1" x14ac:dyDescent="0.3">
      <c r="B171" s="64"/>
      <c r="C171"/>
      <c r="G171"/>
      <c r="L171"/>
      <c r="M171"/>
      <c r="N171"/>
      <c r="O171"/>
      <c r="P171"/>
      <c r="Q171"/>
      <c r="R171"/>
      <c r="X171"/>
      <c r="Y171"/>
      <c r="Z171"/>
      <c r="AA171"/>
      <c r="AB171"/>
      <c r="AC171"/>
      <c r="AD171"/>
      <c r="AE171"/>
      <c r="AG171"/>
      <c r="AH171"/>
      <c r="AI171"/>
      <c r="AJ171"/>
      <c r="AK171"/>
      <c r="AL171"/>
      <c r="AM171"/>
      <c r="AN171"/>
      <c r="AO171"/>
      <c r="AP171"/>
      <c r="AR171"/>
      <c r="AS171"/>
      <c r="AT171"/>
      <c r="AU171"/>
      <c r="AV171"/>
      <c r="AW171"/>
      <c r="AX171"/>
      <c r="AY171"/>
      <c r="AZ171"/>
      <c r="BA171"/>
      <c r="BB171"/>
      <c r="BC171"/>
    </row>
    <row r="172" spans="1:57" s="8" customFormat="1" ht="19.5" customHeight="1" x14ac:dyDescent="0.3">
      <c r="A172" s="4"/>
      <c r="B172" s="64"/>
      <c r="C172" s="52"/>
      <c r="D172" s="70"/>
      <c r="E172" s="70"/>
      <c r="BE172" s="21"/>
    </row>
    <row r="173" spans="1:57" x14ac:dyDescent="0.3">
      <c r="A173" s="4"/>
      <c r="B173" s="64"/>
      <c r="C173" s="52"/>
      <c r="BE173" s="1"/>
    </row>
    <row r="174" spans="1:57" x14ac:dyDescent="0.3">
      <c r="B174" s="64"/>
      <c r="BE174" s="1"/>
    </row>
  </sheetData>
  <autoFilter ref="A10:G160"/>
  <mergeCells count="39">
    <mergeCell ref="H39:J39"/>
    <mergeCell ref="H40:J40"/>
    <mergeCell ref="P38:R38"/>
    <mergeCell ref="AG142:AI142"/>
    <mergeCell ref="AB144:AD144"/>
    <mergeCell ref="H47:J47"/>
    <mergeCell ref="L43:N43"/>
    <mergeCell ref="O50:Q50"/>
    <mergeCell ref="T48:V48"/>
    <mergeCell ref="T49:V49"/>
    <mergeCell ref="U46:V46"/>
    <mergeCell ref="R60:T60"/>
    <mergeCell ref="AC22:AE22"/>
    <mergeCell ref="AC31:AE31"/>
    <mergeCell ref="T55:V55"/>
    <mergeCell ref="W30:Y30"/>
    <mergeCell ref="W35:Y35"/>
    <mergeCell ref="W36:Y36"/>
    <mergeCell ref="D4:G4"/>
    <mergeCell ref="D6:G6"/>
    <mergeCell ref="D8:G8"/>
    <mergeCell ref="T10:AE10"/>
    <mergeCell ref="AF10:AQ10"/>
    <mergeCell ref="AN152:AQ152"/>
    <mergeCell ref="AO153:AR153"/>
    <mergeCell ref="O53:Q53"/>
    <mergeCell ref="N57:O57"/>
    <mergeCell ref="L4:M4"/>
    <mergeCell ref="H10:S10"/>
    <mergeCell ref="AR10:BC10"/>
    <mergeCell ref="AA61:AC61"/>
    <mergeCell ref="O51:Q51"/>
    <mergeCell ref="M56:O56"/>
    <mergeCell ref="M58:O58"/>
    <mergeCell ref="M59:O59"/>
    <mergeCell ref="W21:Y21"/>
    <mergeCell ref="W27:Y27"/>
    <mergeCell ref="W28:Y28"/>
    <mergeCell ref="W29:Y29"/>
  </mergeCells>
  <dataValidations count="2">
    <dataValidation type="list" allowBlank="1" showDropDown="1" sqref="B169 AG90:AT133 U133:AE133 AR134:AR152 AU90:BC159 U90:AF132 H90:T153 AN134:AQ151 AG143:AM159 AO153 AB153:AC159 AN152:AN159 U134:AA153 AO154:AR159 AD154:AF159 I154:AA159 H154:H161 AE144 AB145:AE151 AB144 AB134:AE143 AJ142:AM142 I160:BC161 B172 R53:S53 J89 B166:B167 AC32:BC34 AF31:BC31 W31:AB34 AC23:BC26 AF22:BC22 W22:AB26 P11:V37 S38:V38 H11:O38 U46 L44:T46 R60 R61:X82 U60:X60 N60:Q82 T52:X54 W55:X55 W48:X49 O48:T49 T55 H48:M82 P56:X59 N48:N55 R50:X51 O50:O51 J41:J42 O43:V43 H43:K46 H47 K47:V47 H39:H42 K39:V42 U44:V45 W37:BC47 Z35:BC36 W35:W36 AC22 W27:W30 Z27:BC30 P38 W21 W11:BC20 Z21:BC21 Y61 Y62:BC82 Y48:BC60 L43 AE61:BC61 AF89:AI89 H83:BC88 O52:S52 AC31 O54:S55 O53 AB152 AG134:AM141 AG142 AS134:AT159 AF133:AF152 B6:C6 L6:M6 C8 I6:J6 C5">
      <formula1>$A$163:$A$172</formula1>
    </dataValidation>
    <dataValidation type="list" allowBlank="1" sqref="AJ89:BC89 K89:AE89 H89:I89">
      <formula1>$A$163:$A$172</formula1>
    </dataValidation>
  </dataValidations>
  <printOptions horizontalCentered="1"/>
  <pageMargins left="0.35433070866141736" right="0.35433070866141736" top="0.35433070866141736" bottom="0.35433070866141736" header="0.31496062992125984" footer="0.19685039370078741"/>
  <pageSetup paperSize="8" scale="6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505" operator="containsText" id="{9706F3BE-06D1-4409-BBFE-EA96A1D0EF31}">
            <xm:f>NOT(ISERROR(SEARCH($A$163,H13)))</xm:f>
            <xm:f>$A$163</xm:f>
            <x14:dxf>
              <font>
                <b/>
                <i val="0"/>
                <color theme="6" tint="0.79998168889431442"/>
              </font>
              <fill>
                <patternFill>
                  <bgColor theme="6"/>
                </patternFill>
              </fill>
            </x14:dxf>
          </x14:cfRule>
          <x14:cfRule type="containsText" priority="506" operator="containsText" id="{4DC73053-EBD1-4ECE-A384-6E0F42790FB6}">
            <xm:f>NOT(ISERROR(SEARCH($A$168,H13)))</xm:f>
            <xm:f>$A$168</xm:f>
            <x14:dxf>
              <font>
                <b/>
                <i val="0"/>
                <color theme="5" tint="0.79995117038483843"/>
              </font>
              <fill>
                <patternFill>
                  <bgColor theme="5"/>
                </patternFill>
              </fill>
            </x14:dxf>
          </x14:cfRule>
          <x14:cfRule type="containsText" priority="507" operator="containsText" id="{4ED35D99-0DF7-4406-B42A-5C1F7BBED4B1}">
            <xm:f>NOT(ISERROR(SEARCH($A$164,H13)))</xm:f>
            <xm:f>$A$164</xm:f>
            <x14:dxf>
              <font>
                <b/>
                <i val="0"/>
                <color theme="9" tint="0.79995117038483843"/>
              </font>
              <fill>
                <patternFill>
                  <bgColor theme="9"/>
                </patternFill>
              </fill>
            </x14:dxf>
          </x14:cfRule>
          <x14:cfRule type="containsText" priority="508" operator="containsText" id="{8DA62EB6-D5DE-4895-84A7-412A0F0F24CA}">
            <xm:f>NOT(ISERROR(SEARCH($A$170,H13)))</xm:f>
            <xm:f>$A$170</xm:f>
            <x14:dxf>
              <font>
                <b/>
                <i val="0"/>
                <color theme="4" tint="0.79998168889431442"/>
              </font>
              <fill>
                <patternFill>
                  <bgColor theme="4" tint="-0.24994659260841701"/>
                </patternFill>
              </fill>
            </x14:dxf>
          </x14:cfRule>
          <x14:cfRule type="containsText" priority="509" operator="containsText" id="{00608CF9-EFEC-4933-9474-91AD6557E6C1}">
            <xm:f>NOT(ISERROR(SEARCH($A$172,H13)))</xm:f>
            <xm:f>$A$172</xm:f>
            <x14:dxf>
              <font>
                <b/>
                <i val="0"/>
                <color theme="7" tint="0.79998168889431442"/>
              </font>
              <fill>
                <patternFill>
                  <bgColor theme="7"/>
                </patternFill>
              </fill>
            </x14:dxf>
          </x14:cfRule>
          <x14:cfRule type="containsText" priority="510" operator="containsText" id="{256736C3-74D6-4F8C-83AB-EA334CDB5797}">
            <xm:f>NOT(ISERROR(SEARCH($A$166,H13)))</xm:f>
            <xm:f>$A$166</xm:f>
            <x14:dxf>
              <font>
                <b/>
                <i val="0"/>
                <color theme="0"/>
              </font>
              <fill>
                <patternFill>
                  <bgColor rgb="FF7030A0"/>
                </patternFill>
              </fill>
            </x14:dxf>
          </x14:cfRule>
          <xm:sqref>I13:BC20 H109:BC116 I32:BC34 AO117 AH117:AI117 AF117 H38:O38 Z35:BC36 Z21:BC21 Z27:BC30 H27:V30 H35:V36 H60:Q60 U60:BC60 H46:T46 W46:BC57 H52:U52 R50:U51 P58:BC59 H44:BC45 H43:K43 O43:BC43 K47:U47 K39:BC42 S38:BC38 H50:N51 H56:L56 H48:S49 H55:S55 H21:V21 AF22:BC22 H22:AB22 H117:Y117 AR117:BC117 H31:AB31 AF31:BC31 I23:BC26 H141:BC141 H64:BC75 H118:BC122 H156:AF156 AK156:BC156 AH158:AN158 H158:AF158 AT158:BC158 H77:BC82 H129:O129 W129:BC129 H124:BC128 H157:BC157 H159:BC159 H106:BC106 H95:BC104 H84:BC93 H61:Z61 AD61:BC61 H41:J42 H150:BC150 H135:BC139 H143:BC143 H142:AF142 AK142:BC142 H146:BC146 AF144:BC144 H145:AH145 AK145:BC145 H152:AA152 H151:AD151 AG151:BC151 H153:AB153 AG153:AN153 AF152:AM152 AR152:BC152 AS153:BC153 AM117 H144:AA144 H58:L59 H57:K57 H54:U54 R53:U53 H53:N53 P56:U57 H130:BC132 N133:U133 AT133:BC133 AH154:BC154 H155:BC155</xm:sqref>
        </x14:conditionalFormatting>
        <x14:conditionalFormatting xmlns:xm="http://schemas.microsoft.com/office/excel/2006/main">
          <x14:cfRule type="containsText" priority="79" operator="containsText" id="{665CD03C-BF3F-41D1-9AE7-8152E34AE17E}">
            <xm:f>NOT(ISERROR(SEARCH($A$163,H148)))</xm:f>
            <xm:f>$A$163</xm:f>
            <x14:dxf>
              <font>
                <b/>
                <i val="0"/>
                <color theme="6" tint="0.79998168889431442"/>
              </font>
              <fill>
                <patternFill>
                  <bgColor theme="6"/>
                </patternFill>
              </fill>
            </x14:dxf>
          </x14:cfRule>
          <x14:cfRule type="containsText" priority="80" operator="containsText" id="{0E86666A-7D1D-4414-9346-AA7ADC6C2E0E}">
            <xm:f>NOT(ISERROR(SEARCH($A$168,H148)))</xm:f>
            <xm:f>$A$168</xm:f>
            <x14:dxf>
              <font>
                <b/>
                <i val="0"/>
                <color theme="5" tint="0.79995117038483843"/>
              </font>
              <fill>
                <patternFill>
                  <bgColor theme="5"/>
                </patternFill>
              </fill>
            </x14:dxf>
          </x14:cfRule>
          <x14:cfRule type="containsText" priority="81" operator="containsText" id="{6B6EE7CD-8091-4BE5-ABFF-C0C68D1485D9}">
            <xm:f>NOT(ISERROR(SEARCH($A$164,H148)))</xm:f>
            <xm:f>$A$164</xm:f>
            <x14:dxf>
              <font>
                <b/>
                <i val="0"/>
                <color theme="9" tint="0.79995117038483843"/>
              </font>
              <fill>
                <patternFill>
                  <bgColor theme="9"/>
                </patternFill>
              </fill>
            </x14:dxf>
          </x14:cfRule>
          <x14:cfRule type="containsText" priority="82" operator="containsText" id="{3A763185-F64C-44A7-9D81-5DEB5515E51D}">
            <xm:f>NOT(ISERROR(SEARCH($A$170,H148)))</xm:f>
            <xm:f>$A$170</xm:f>
            <x14:dxf>
              <font>
                <b/>
                <i val="0"/>
                <color theme="4" tint="0.79998168889431442"/>
              </font>
              <fill>
                <patternFill>
                  <bgColor theme="4" tint="-0.24994659260841701"/>
                </patternFill>
              </fill>
            </x14:dxf>
          </x14:cfRule>
          <x14:cfRule type="containsText" priority="83" operator="containsText" id="{651BF2CC-CB8A-4342-B235-8CB57DDCE1E5}">
            <xm:f>NOT(ISERROR(SEARCH($A$172,H148)))</xm:f>
            <xm:f>$A$172</xm:f>
            <x14:dxf>
              <font>
                <b/>
                <i val="0"/>
                <color theme="7" tint="0.79998168889431442"/>
              </font>
              <fill>
                <patternFill>
                  <bgColor theme="7"/>
                </patternFill>
              </fill>
            </x14:dxf>
          </x14:cfRule>
          <x14:cfRule type="containsText" priority="84" operator="containsText" id="{8B20E604-E28D-44D6-B01D-A217481E4661}">
            <xm:f>NOT(ISERROR(SEARCH($A$166,H148)))</xm:f>
            <xm:f>$A$166</xm:f>
            <x14:dxf>
              <font>
                <b/>
                <i val="0"/>
                <color theme="0"/>
              </font>
              <fill>
                <patternFill>
                  <bgColor rgb="FF7030A0"/>
                </patternFill>
              </fill>
            </x14:dxf>
          </x14:cfRule>
          <xm:sqref>H148:BC148</xm:sqref>
        </x14:conditionalFormatting>
        <x14:conditionalFormatting xmlns:xm="http://schemas.microsoft.com/office/excel/2006/main">
          <x14:cfRule type="containsText" priority="67" operator="containsText" id="{682A4B2F-741D-47C7-973F-84F6DF496650}">
            <xm:f>NOT(ISERROR(SEARCH($A$163,AN152)))</xm:f>
            <xm:f>$A$163</xm:f>
            <x14:dxf>
              <font>
                <b/>
                <i val="0"/>
                <color theme="6" tint="0.79998168889431442"/>
              </font>
              <fill>
                <patternFill>
                  <bgColor theme="6"/>
                </patternFill>
              </fill>
            </x14:dxf>
          </x14:cfRule>
          <x14:cfRule type="containsText" priority="68" operator="containsText" id="{66F1A3F3-6DFB-461C-9A8F-79090BEE993B}">
            <xm:f>NOT(ISERROR(SEARCH($A$168,AN152)))</xm:f>
            <xm:f>$A$168</xm:f>
            <x14:dxf>
              <font>
                <b/>
                <i val="0"/>
                <color theme="5" tint="0.79995117038483843"/>
              </font>
              <fill>
                <patternFill>
                  <bgColor theme="5"/>
                </patternFill>
              </fill>
            </x14:dxf>
          </x14:cfRule>
          <x14:cfRule type="containsText" priority="69" operator="containsText" id="{978F4EFA-944B-48D1-82AA-D5EE9753DC08}">
            <xm:f>NOT(ISERROR(SEARCH($A$164,AN152)))</xm:f>
            <xm:f>$A$164</xm:f>
            <x14:dxf>
              <font>
                <b/>
                <i val="0"/>
                <color theme="9" tint="0.79995117038483843"/>
              </font>
              <fill>
                <patternFill>
                  <bgColor theme="9"/>
                </patternFill>
              </fill>
            </x14:dxf>
          </x14:cfRule>
          <x14:cfRule type="containsText" priority="70" operator="containsText" id="{7CFADED4-2D85-4844-8CAB-05C7DCE26732}">
            <xm:f>NOT(ISERROR(SEARCH($A$170,AN152)))</xm:f>
            <xm:f>$A$170</xm:f>
            <x14:dxf>
              <font>
                <b/>
                <i val="0"/>
                <color theme="4" tint="0.79998168889431442"/>
              </font>
              <fill>
                <patternFill>
                  <bgColor theme="4" tint="-0.24994659260841701"/>
                </patternFill>
              </fill>
            </x14:dxf>
          </x14:cfRule>
          <x14:cfRule type="containsText" priority="71" operator="containsText" id="{2E348145-17D6-4930-A7A3-115A1AC82D97}">
            <xm:f>NOT(ISERROR(SEARCH($A$172,AN152)))</xm:f>
            <xm:f>$A$172</xm:f>
            <x14:dxf>
              <font>
                <b/>
                <i val="0"/>
                <color theme="7" tint="0.79998168889431442"/>
              </font>
              <fill>
                <patternFill>
                  <bgColor theme="7"/>
                </patternFill>
              </fill>
            </x14:dxf>
          </x14:cfRule>
          <x14:cfRule type="containsText" priority="72" operator="containsText" id="{64668773-487F-40A4-B32B-67E39D8135B2}">
            <xm:f>NOT(ISERROR(SEARCH($A$166,AN152)))</xm:f>
            <xm:f>$A$166</xm:f>
            <x14:dxf>
              <font>
                <b/>
                <i val="0"/>
                <color theme="0"/>
              </font>
              <fill>
                <patternFill>
                  <bgColor rgb="FF7030A0"/>
                </patternFill>
              </fill>
            </x14:dxf>
          </x14:cfRule>
          <xm:sqref>AN152</xm:sqref>
        </x14:conditionalFormatting>
        <x14:conditionalFormatting xmlns:xm="http://schemas.microsoft.com/office/excel/2006/main">
          <x14:cfRule type="containsText" priority="61" operator="containsText" id="{B5397C47-33AC-4A74-A490-AB48C1288955}">
            <xm:f>NOT(ISERROR(SEARCH($A$163,AO153)))</xm:f>
            <xm:f>$A$163</xm:f>
            <x14:dxf>
              <font>
                <b/>
                <i val="0"/>
                <color theme="6" tint="0.79998168889431442"/>
              </font>
              <fill>
                <patternFill>
                  <bgColor theme="6"/>
                </patternFill>
              </fill>
            </x14:dxf>
          </x14:cfRule>
          <x14:cfRule type="containsText" priority="62" operator="containsText" id="{EEBF7F09-4BD7-4303-8082-43923BC4BBFE}">
            <xm:f>NOT(ISERROR(SEARCH($A$168,AO153)))</xm:f>
            <xm:f>$A$168</xm:f>
            <x14:dxf>
              <font>
                <b/>
                <i val="0"/>
                <color theme="5" tint="0.79995117038483843"/>
              </font>
              <fill>
                <patternFill>
                  <bgColor theme="5"/>
                </patternFill>
              </fill>
            </x14:dxf>
          </x14:cfRule>
          <x14:cfRule type="containsText" priority="63" operator="containsText" id="{D18826E8-D1B1-4343-8648-AB8A9EA7DDFD}">
            <xm:f>NOT(ISERROR(SEARCH($A$164,AO153)))</xm:f>
            <xm:f>$A$164</xm:f>
            <x14:dxf>
              <font>
                <b/>
                <i val="0"/>
                <color theme="9" tint="0.79995117038483843"/>
              </font>
              <fill>
                <patternFill>
                  <bgColor theme="9"/>
                </patternFill>
              </fill>
            </x14:dxf>
          </x14:cfRule>
          <x14:cfRule type="containsText" priority="64" operator="containsText" id="{36B08CA9-66E5-4883-90A4-DAF530796392}">
            <xm:f>NOT(ISERROR(SEARCH($A$170,AO153)))</xm:f>
            <xm:f>$A$170</xm:f>
            <x14:dxf>
              <font>
                <b/>
                <i val="0"/>
                <color theme="4" tint="0.79998168889431442"/>
              </font>
              <fill>
                <patternFill>
                  <bgColor theme="4" tint="-0.24994659260841701"/>
                </patternFill>
              </fill>
            </x14:dxf>
          </x14:cfRule>
          <x14:cfRule type="containsText" priority="65" operator="containsText" id="{7D10683B-B73C-4B97-98FC-1EDAC7B45E6D}">
            <xm:f>NOT(ISERROR(SEARCH($A$172,AO153)))</xm:f>
            <xm:f>$A$172</xm:f>
            <x14:dxf>
              <font>
                <b/>
                <i val="0"/>
                <color theme="7" tint="0.79998168889431442"/>
              </font>
              <fill>
                <patternFill>
                  <bgColor theme="7"/>
                </patternFill>
              </fill>
            </x14:dxf>
          </x14:cfRule>
          <x14:cfRule type="containsText" priority="66" operator="containsText" id="{DB675991-D11E-471C-B092-AFAC36CC78D3}">
            <xm:f>NOT(ISERROR(SEARCH($A$166,AO153)))</xm:f>
            <xm:f>$A$166</xm:f>
            <x14:dxf>
              <font>
                <b/>
                <i val="0"/>
                <color theme="0"/>
              </font>
              <fill>
                <patternFill>
                  <bgColor rgb="FF7030A0"/>
                </patternFill>
              </fill>
            </x14:dxf>
          </x14:cfRule>
          <xm:sqref>AO153</xm:sqref>
        </x14:conditionalFormatting>
        <x14:conditionalFormatting xmlns:xm="http://schemas.microsoft.com/office/excel/2006/main">
          <x14:cfRule type="containsText" priority="55" operator="containsText" id="{BDAAE1A1-8DAA-457F-B7C2-3D0659764D36}">
            <xm:f>NOT(ISERROR(SEARCH($A$163,AB152)))</xm:f>
            <xm:f>$A$163</xm:f>
            <x14:dxf>
              <font>
                <b/>
                <i val="0"/>
                <color theme="6" tint="0.79998168889431442"/>
              </font>
              <fill>
                <patternFill>
                  <bgColor theme="6"/>
                </patternFill>
              </fill>
            </x14:dxf>
          </x14:cfRule>
          <x14:cfRule type="containsText" priority="56" operator="containsText" id="{A506F02C-EFD7-4571-A52A-CBC984D4CA1C}">
            <xm:f>NOT(ISERROR(SEARCH($A$168,AB152)))</xm:f>
            <xm:f>$A$168</xm:f>
            <x14:dxf>
              <font>
                <b/>
                <i val="0"/>
                <color theme="5" tint="0.79995117038483843"/>
              </font>
              <fill>
                <patternFill>
                  <bgColor theme="5"/>
                </patternFill>
              </fill>
            </x14:dxf>
          </x14:cfRule>
          <x14:cfRule type="containsText" priority="57" operator="containsText" id="{B65E7D2B-0367-4AD1-A310-89E38091BCDF}">
            <xm:f>NOT(ISERROR(SEARCH($A$164,AB152)))</xm:f>
            <xm:f>$A$164</xm:f>
            <x14:dxf>
              <font>
                <b/>
                <i val="0"/>
                <color theme="9" tint="0.79995117038483843"/>
              </font>
              <fill>
                <patternFill>
                  <bgColor theme="9"/>
                </patternFill>
              </fill>
            </x14:dxf>
          </x14:cfRule>
          <x14:cfRule type="containsText" priority="58" operator="containsText" id="{30893439-FFDD-41CE-8349-FAFBC511AD95}">
            <xm:f>NOT(ISERROR(SEARCH($A$170,AB152)))</xm:f>
            <xm:f>$A$170</xm:f>
            <x14:dxf>
              <font>
                <b/>
                <i val="0"/>
                <color theme="4" tint="0.79998168889431442"/>
              </font>
              <fill>
                <patternFill>
                  <bgColor theme="4" tint="-0.24994659260841701"/>
                </patternFill>
              </fill>
            </x14:dxf>
          </x14:cfRule>
          <x14:cfRule type="containsText" priority="59" operator="containsText" id="{4308D5F7-566E-4BD0-BBA8-4BE59539CFAD}">
            <xm:f>NOT(ISERROR(SEARCH($A$172,AB152)))</xm:f>
            <xm:f>$A$172</xm:f>
            <x14:dxf>
              <font>
                <b/>
                <i val="0"/>
                <color theme="7" tint="0.79998168889431442"/>
              </font>
              <fill>
                <patternFill>
                  <bgColor theme="7"/>
                </patternFill>
              </fill>
            </x14:dxf>
          </x14:cfRule>
          <x14:cfRule type="containsText" priority="60" operator="containsText" id="{2E94FD2C-B518-4BC5-941C-491C5802B959}">
            <xm:f>NOT(ISERROR(SEARCH($A$166,AB152)))</xm:f>
            <xm:f>$A$166</xm:f>
            <x14:dxf>
              <font>
                <b/>
                <i val="0"/>
                <color theme="0"/>
              </font>
              <fill>
                <patternFill>
                  <bgColor rgb="FF7030A0"/>
                </patternFill>
              </fill>
            </x14:dxf>
          </x14:cfRule>
          <xm:sqref>AB152:AE152</xm:sqref>
        </x14:conditionalFormatting>
        <x14:conditionalFormatting xmlns:xm="http://schemas.microsoft.com/office/excel/2006/main">
          <x14:cfRule type="containsText" priority="49" operator="containsText" id="{EF657058-845E-4D87-A33A-32C8CF1A2D7E}">
            <xm:f>NOT(ISERROR(SEARCH($A$163,AC153)))</xm:f>
            <xm:f>$A$163</xm:f>
            <x14:dxf>
              <font>
                <b/>
                <i val="0"/>
                <color theme="6" tint="0.79998168889431442"/>
              </font>
              <fill>
                <patternFill>
                  <bgColor theme="6"/>
                </patternFill>
              </fill>
            </x14:dxf>
          </x14:cfRule>
          <x14:cfRule type="containsText" priority="50" operator="containsText" id="{78891F08-DBED-4EE9-87F5-F353D529F2A3}">
            <xm:f>NOT(ISERROR(SEARCH($A$168,AC153)))</xm:f>
            <xm:f>$A$168</xm:f>
            <x14:dxf>
              <font>
                <b/>
                <i val="0"/>
                <color theme="5" tint="0.79995117038483843"/>
              </font>
              <fill>
                <patternFill>
                  <bgColor theme="5"/>
                </patternFill>
              </fill>
            </x14:dxf>
          </x14:cfRule>
          <x14:cfRule type="containsText" priority="51" operator="containsText" id="{F7766C8D-C886-4F5A-9E58-B75DF7CC0B8E}">
            <xm:f>NOT(ISERROR(SEARCH($A$164,AC153)))</xm:f>
            <xm:f>$A$164</xm:f>
            <x14:dxf>
              <font>
                <b/>
                <i val="0"/>
                <color theme="9" tint="0.79995117038483843"/>
              </font>
              <fill>
                <patternFill>
                  <bgColor theme="9"/>
                </patternFill>
              </fill>
            </x14:dxf>
          </x14:cfRule>
          <x14:cfRule type="containsText" priority="52" operator="containsText" id="{D9712CB0-6D3E-4418-9640-0435AAD08391}">
            <xm:f>NOT(ISERROR(SEARCH($A$170,AC153)))</xm:f>
            <xm:f>$A$170</xm:f>
            <x14:dxf>
              <font>
                <b/>
                <i val="0"/>
                <color theme="4" tint="0.79998168889431442"/>
              </font>
              <fill>
                <patternFill>
                  <bgColor theme="4" tint="-0.24994659260841701"/>
                </patternFill>
              </fill>
            </x14:dxf>
          </x14:cfRule>
          <x14:cfRule type="containsText" priority="53" operator="containsText" id="{2913D96B-9CD3-4C0C-B38A-9237350E0287}">
            <xm:f>NOT(ISERROR(SEARCH($A$172,AC153)))</xm:f>
            <xm:f>$A$172</xm:f>
            <x14:dxf>
              <font>
                <b/>
                <i val="0"/>
                <color theme="7" tint="0.79998168889431442"/>
              </font>
              <fill>
                <patternFill>
                  <bgColor theme="7"/>
                </patternFill>
              </fill>
            </x14:dxf>
          </x14:cfRule>
          <x14:cfRule type="containsText" priority="54" operator="containsText" id="{16AE090C-06A7-48CC-9EEE-27E053839FBE}">
            <xm:f>NOT(ISERROR(SEARCH($A$166,AC153)))</xm:f>
            <xm:f>$A$166</xm:f>
            <x14:dxf>
              <font>
                <b/>
                <i val="0"/>
                <color theme="0"/>
              </font>
              <fill>
                <patternFill>
                  <bgColor rgb="FF7030A0"/>
                </patternFill>
              </fill>
            </x14:dxf>
          </x14:cfRule>
          <xm:sqref>AC153:AF153</xm:sqref>
        </x14:conditionalFormatting>
        <x14:conditionalFormatting xmlns:xm="http://schemas.microsoft.com/office/excel/2006/main">
          <x14:cfRule type="containsText" priority="43" operator="containsText" id="{B8AE035F-6C55-4999-823A-9FFDF1C4629C}">
            <xm:f>NOT(ISERROR(SEARCH($A$163,AI145)))</xm:f>
            <xm:f>$A$163</xm:f>
            <x14:dxf>
              <font>
                <b/>
                <i val="0"/>
                <color theme="6" tint="0.79998168889431442"/>
              </font>
              <fill>
                <patternFill>
                  <bgColor theme="6"/>
                </patternFill>
              </fill>
            </x14:dxf>
          </x14:cfRule>
          <x14:cfRule type="containsText" priority="44" operator="containsText" id="{64609D19-FFD7-46DC-8C11-0519351ED183}">
            <xm:f>NOT(ISERROR(SEARCH($A$168,AI145)))</xm:f>
            <xm:f>$A$168</xm:f>
            <x14:dxf>
              <font>
                <b/>
                <i val="0"/>
                <color theme="5" tint="0.79995117038483843"/>
              </font>
              <fill>
                <patternFill>
                  <bgColor theme="5"/>
                </patternFill>
              </fill>
            </x14:dxf>
          </x14:cfRule>
          <x14:cfRule type="containsText" priority="45" operator="containsText" id="{200AF735-04AF-4412-9B56-C81A2C499F01}">
            <xm:f>NOT(ISERROR(SEARCH($A$164,AI145)))</xm:f>
            <xm:f>$A$164</xm:f>
            <x14:dxf>
              <font>
                <b/>
                <i val="0"/>
                <color theme="9" tint="0.79995117038483843"/>
              </font>
              <fill>
                <patternFill>
                  <bgColor theme="9"/>
                </patternFill>
              </fill>
            </x14:dxf>
          </x14:cfRule>
          <x14:cfRule type="containsText" priority="46" operator="containsText" id="{0BF541AC-34E2-40DA-BD14-6B90D6541E0B}">
            <xm:f>NOT(ISERROR(SEARCH($A$170,AI145)))</xm:f>
            <xm:f>$A$170</xm:f>
            <x14:dxf>
              <font>
                <b/>
                <i val="0"/>
                <color theme="4" tint="0.79998168889431442"/>
              </font>
              <fill>
                <patternFill>
                  <bgColor theme="4" tint="-0.24994659260841701"/>
                </patternFill>
              </fill>
            </x14:dxf>
          </x14:cfRule>
          <x14:cfRule type="containsText" priority="47" operator="containsText" id="{8FCE66AA-EA7A-45CF-A289-0EB685C61C4A}">
            <xm:f>NOT(ISERROR(SEARCH($A$172,AI145)))</xm:f>
            <xm:f>$A$172</xm:f>
            <x14:dxf>
              <font>
                <b/>
                <i val="0"/>
                <color theme="7" tint="0.79998168889431442"/>
              </font>
              <fill>
                <patternFill>
                  <bgColor theme="7"/>
                </patternFill>
              </fill>
            </x14:dxf>
          </x14:cfRule>
          <x14:cfRule type="containsText" priority="48" operator="containsText" id="{7F88EB7F-D0EF-4BD7-A9CC-56B5F7306B57}">
            <xm:f>NOT(ISERROR(SEARCH($A$166,AI145)))</xm:f>
            <xm:f>$A$166</xm:f>
            <x14:dxf>
              <font>
                <b/>
                <i val="0"/>
                <color theme="0"/>
              </font>
              <fill>
                <patternFill>
                  <bgColor rgb="FF7030A0"/>
                </patternFill>
              </fill>
            </x14:dxf>
          </x14:cfRule>
          <xm:sqref>AI145:AJ145</xm:sqref>
        </x14:conditionalFormatting>
        <x14:conditionalFormatting xmlns:xm="http://schemas.microsoft.com/office/excel/2006/main">
          <x14:cfRule type="containsText" priority="31" operator="containsText" id="{0162DD96-AB18-4390-A5C9-597AAC011584}">
            <xm:f>NOT(ISERROR(SEARCH($A$163,AJ142)))</xm:f>
            <xm:f>$A$163</xm:f>
            <x14:dxf>
              <font>
                <b/>
                <i val="0"/>
                <color theme="6" tint="0.79998168889431442"/>
              </font>
              <fill>
                <patternFill>
                  <bgColor theme="6"/>
                </patternFill>
              </fill>
            </x14:dxf>
          </x14:cfRule>
          <x14:cfRule type="containsText" priority="32" operator="containsText" id="{4FEB2B24-D108-4179-885B-37B44CAE5258}">
            <xm:f>NOT(ISERROR(SEARCH($A$168,AJ142)))</xm:f>
            <xm:f>$A$168</xm:f>
            <x14:dxf>
              <font>
                <b/>
                <i val="0"/>
                <color theme="5" tint="0.79995117038483843"/>
              </font>
              <fill>
                <patternFill>
                  <bgColor theme="5"/>
                </patternFill>
              </fill>
            </x14:dxf>
          </x14:cfRule>
          <x14:cfRule type="containsText" priority="33" operator="containsText" id="{ABE9E7B8-58EF-4FFD-88BE-5E68257BD4D0}">
            <xm:f>NOT(ISERROR(SEARCH($A$164,AJ142)))</xm:f>
            <xm:f>$A$164</xm:f>
            <x14:dxf>
              <font>
                <b/>
                <i val="0"/>
                <color theme="9" tint="0.79995117038483843"/>
              </font>
              <fill>
                <patternFill>
                  <bgColor theme="9"/>
                </patternFill>
              </fill>
            </x14:dxf>
          </x14:cfRule>
          <x14:cfRule type="containsText" priority="34" operator="containsText" id="{46F8AE5E-C4DE-4139-9230-ED634898BC36}">
            <xm:f>NOT(ISERROR(SEARCH($A$170,AJ142)))</xm:f>
            <xm:f>$A$170</xm:f>
            <x14:dxf>
              <font>
                <b/>
                <i val="0"/>
                <color theme="4" tint="0.79998168889431442"/>
              </font>
              <fill>
                <patternFill>
                  <bgColor theme="4" tint="-0.24994659260841701"/>
                </patternFill>
              </fill>
            </x14:dxf>
          </x14:cfRule>
          <x14:cfRule type="containsText" priority="35" operator="containsText" id="{198CD0B5-B8DE-4CEC-8F88-997A95286F17}">
            <xm:f>NOT(ISERROR(SEARCH($A$172,AJ142)))</xm:f>
            <xm:f>$A$172</xm:f>
            <x14:dxf>
              <font>
                <b/>
                <i val="0"/>
                <color theme="7" tint="0.79998168889431442"/>
              </font>
              <fill>
                <patternFill>
                  <bgColor theme="7"/>
                </patternFill>
              </fill>
            </x14:dxf>
          </x14:cfRule>
          <x14:cfRule type="containsText" priority="36" operator="containsText" id="{44917437-8966-4DBD-BA6A-D936048CA4E1}">
            <xm:f>NOT(ISERROR(SEARCH($A$166,AJ142)))</xm:f>
            <xm:f>$A$166</xm:f>
            <x14:dxf>
              <font>
                <b/>
                <i val="0"/>
                <color theme="0"/>
              </font>
              <fill>
                <patternFill>
                  <bgColor rgb="FF7030A0"/>
                </patternFill>
              </fill>
            </x14:dxf>
          </x14:cfRule>
          <xm:sqref>AJ142</xm:sqref>
        </x14:conditionalFormatting>
        <x14:conditionalFormatting xmlns:xm="http://schemas.microsoft.com/office/excel/2006/main">
          <x14:cfRule type="containsText" priority="25" operator="containsText" id="{94B2922A-B52B-4CE1-B6C9-9A928235DFB9}">
            <xm:f>NOT(ISERROR(SEARCH($A$163,AE144)))</xm:f>
            <xm:f>$A$163</xm:f>
            <x14:dxf>
              <font>
                <b/>
                <i val="0"/>
                <color theme="6" tint="0.79998168889431442"/>
              </font>
              <fill>
                <patternFill>
                  <bgColor theme="6"/>
                </patternFill>
              </fill>
            </x14:dxf>
          </x14:cfRule>
          <x14:cfRule type="containsText" priority="26" operator="containsText" id="{1FEA0869-CB4B-4E07-9B9F-88673064EF2D}">
            <xm:f>NOT(ISERROR(SEARCH($A$168,AE144)))</xm:f>
            <xm:f>$A$168</xm:f>
            <x14:dxf>
              <font>
                <b/>
                <i val="0"/>
                <color theme="5" tint="0.79995117038483843"/>
              </font>
              <fill>
                <patternFill>
                  <bgColor theme="5"/>
                </patternFill>
              </fill>
            </x14:dxf>
          </x14:cfRule>
          <x14:cfRule type="containsText" priority="27" operator="containsText" id="{BECE3879-0B43-4D9A-9A21-315FE6218450}">
            <xm:f>NOT(ISERROR(SEARCH($A$164,AE144)))</xm:f>
            <xm:f>$A$164</xm:f>
            <x14:dxf>
              <font>
                <b/>
                <i val="0"/>
                <color theme="9" tint="0.79995117038483843"/>
              </font>
              <fill>
                <patternFill>
                  <bgColor theme="9"/>
                </patternFill>
              </fill>
            </x14:dxf>
          </x14:cfRule>
          <x14:cfRule type="containsText" priority="28" operator="containsText" id="{78DA65D4-856B-42CD-870A-9B35240831DE}">
            <xm:f>NOT(ISERROR(SEARCH($A$170,AE144)))</xm:f>
            <xm:f>$A$170</xm:f>
            <x14:dxf>
              <font>
                <b/>
                <i val="0"/>
                <color theme="4" tint="0.79998168889431442"/>
              </font>
              <fill>
                <patternFill>
                  <bgColor theme="4" tint="-0.24994659260841701"/>
                </patternFill>
              </fill>
            </x14:dxf>
          </x14:cfRule>
          <x14:cfRule type="containsText" priority="29" operator="containsText" id="{E0012678-44DB-47C0-80FE-080695A69A82}">
            <xm:f>NOT(ISERROR(SEARCH($A$172,AE144)))</xm:f>
            <xm:f>$A$172</xm:f>
            <x14:dxf>
              <font>
                <b/>
                <i val="0"/>
                <color theme="7" tint="0.79998168889431442"/>
              </font>
              <fill>
                <patternFill>
                  <bgColor theme="7"/>
                </patternFill>
              </fill>
            </x14:dxf>
          </x14:cfRule>
          <x14:cfRule type="containsText" priority="30" operator="containsText" id="{4E77AF17-265D-433D-B9C0-14C57A551E4F}">
            <xm:f>NOT(ISERROR(SEARCH($A$166,AE144)))</xm:f>
            <xm:f>$A$166</xm:f>
            <x14:dxf>
              <font>
                <b/>
                <i val="0"/>
                <color theme="0"/>
              </font>
              <fill>
                <patternFill>
                  <bgColor rgb="FF7030A0"/>
                </patternFill>
              </fill>
            </x14:dxf>
          </x14:cfRule>
          <xm:sqref>AE144</xm:sqref>
        </x14:conditionalFormatting>
        <x14:conditionalFormatting xmlns:xm="http://schemas.microsoft.com/office/excel/2006/main">
          <x14:cfRule type="containsText" priority="19" operator="containsText" id="{B64097A2-23F5-40DF-B0F7-FEDECAFDE1E2}">
            <xm:f>NOT(ISERROR(SEARCH($A$163,AE151)))</xm:f>
            <xm:f>$A$163</xm:f>
            <x14:dxf>
              <font>
                <b/>
                <i val="0"/>
                <color theme="6" tint="0.79998168889431442"/>
              </font>
              <fill>
                <patternFill>
                  <bgColor theme="6"/>
                </patternFill>
              </fill>
            </x14:dxf>
          </x14:cfRule>
          <x14:cfRule type="containsText" priority="20" operator="containsText" id="{020102BB-6A3C-466A-974A-64270F5E3C95}">
            <xm:f>NOT(ISERROR(SEARCH($A$168,AE151)))</xm:f>
            <xm:f>$A$168</xm:f>
            <x14:dxf>
              <font>
                <b/>
                <i val="0"/>
                <color theme="5" tint="0.79995117038483843"/>
              </font>
              <fill>
                <patternFill>
                  <bgColor theme="5"/>
                </patternFill>
              </fill>
            </x14:dxf>
          </x14:cfRule>
          <x14:cfRule type="containsText" priority="21" operator="containsText" id="{D9666021-275A-4556-87E8-3D61D150B1C8}">
            <xm:f>NOT(ISERROR(SEARCH($A$164,AE151)))</xm:f>
            <xm:f>$A$164</xm:f>
            <x14:dxf>
              <font>
                <b/>
                <i val="0"/>
                <color theme="9" tint="0.79995117038483843"/>
              </font>
              <fill>
                <patternFill>
                  <bgColor theme="9"/>
                </patternFill>
              </fill>
            </x14:dxf>
          </x14:cfRule>
          <x14:cfRule type="containsText" priority="22" operator="containsText" id="{EFAD8623-6F25-4ECD-8D0C-3527554FE181}">
            <xm:f>NOT(ISERROR(SEARCH($A$170,AE151)))</xm:f>
            <xm:f>$A$170</xm:f>
            <x14:dxf>
              <font>
                <b/>
                <i val="0"/>
                <color theme="4" tint="0.79998168889431442"/>
              </font>
              <fill>
                <patternFill>
                  <bgColor theme="4" tint="-0.24994659260841701"/>
                </patternFill>
              </fill>
            </x14:dxf>
          </x14:cfRule>
          <x14:cfRule type="containsText" priority="23" operator="containsText" id="{82015EA2-AD84-4721-BD47-B8FC3B244FA9}">
            <xm:f>NOT(ISERROR(SEARCH($A$172,AE151)))</xm:f>
            <xm:f>$A$172</xm:f>
            <x14:dxf>
              <font>
                <b/>
                <i val="0"/>
                <color theme="7" tint="0.79998168889431442"/>
              </font>
              <fill>
                <patternFill>
                  <bgColor theme="7"/>
                </patternFill>
              </fill>
            </x14:dxf>
          </x14:cfRule>
          <x14:cfRule type="containsText" priority="24" operator="containsText" id="{CF5DE83C-DE61-4161-871A-D93A38F759AF}">
            <xm:f>NOT(ISERROR(SEARCH($A$166,AE151)))</xm:f>
            <xm:f>$A$166</xm:f>
            <x14:dxf>
              <font>
                <b/>
                <i val="0"/>
                <color theme="0"/>
              </font>
              <fill>
                <patternFill>
                  <bgColor rgb="FF7030A0"/>
                </patternFill>
              </fill>
            </x14:dxf>
          </x14:cfRule>
          <xm:sqref>AE151</xm:sqref>
        </x14:conditionalFormatting>
        <x14:conditionalFormatting xmlns:xm="http://schemas.microsoft.com/office/excel/2006/main">
          <x14:cfRule type="containsText" priority="13" operator="containsText" id="{E5454A86-CCF2-4D50-A40D-2F7D73A72C97}">
            <xm:f>NOT(ISERROR(SEARCH($A$163,AF151)))</xm:f>
            <xm:f>$A$163</xm:f>
            <x14:dxf>
              <font>
                <b/>
                <i val="0"/>
                <color theme="6" tint="0.79998168889431442"/>
              </font>
              <fill>
                <patternFill>
                  <bgColor theme="6"/>
                </patternFill>
              </fill>
            </x14:dxf>
          </x14:cfRule>
          <x14:cfRule type="containsText" priority="14" operator="containsText" id="{A7EF2A46-1BAF-4B00-AC9F-FCFDABCD0BA0}">
            <xm:f>NOT(ISERROR(SEARCH($A$168,AF151)))</xm:f>
            <xm:f>$A$168</xm:f>
            <x14:dxf>
              <font>
                <b/>
                <i val="0"/>
                <color theme="5" tint="0.79995117038483843"/>
              </font>
              <fill>
                <patternFill>
                  <bgColor theme="5"/>
                </patternFill>
              </fill>
            </x14:dxf>
          </x14:cfRule>
          <x14:cfRule type="containsText" priority="15" operator="containsText" id="{584BE16E-0C68-47F8-BAB4-DB49E3119015}">
            <xm:f>NOT(ISERROR(SEARCH($A$164,AF151)))</xm:f>
            <xm:f>$A$164</xm:f>
            <x14:dxf>
              <font>
                <b/>
                <i val="0"/>
                <color theme="9" tint="0.79995117038483843"/>
              </font>
              <fill>
                <patternFill>
                  <bgColor theme="9"/>
                </patternFill>
              </fill>
            </x14:dxf>
          </x14:cfRule>
          <x14:cfRule type="containsText" priority="16" operator="containsText" id="{63A3ADC9-D880-4837-9779-A37DD3FF4C09}">
            <xm:f>NOT(ISERROR(SEARCH($A$170,AF151)))</xm:f>
            <xm:f>$A$170</xm:f>
            <x14:dxf>
              <font>
                <b/>
                <i val="0"/>
                <color theme="4" tint="0.79998168889431442"/>
              </font>
              <fill>
                <patternFill>
                  <bgColor theme="4" tint="-0.24994659260841701"/>
                </patternFill>
              </fill>
            </x14:dxf>
          </x14:cfRule>
          <x14:cfRule type="containsText" priority="17" operator="containsText" id="{C0AA014B-EBAE-494E-A903-5A0AAEECBB0C}">
            <xm:f>NOT(ISERROR(SEARCH($A$172,AF151)))</xm:f>
            <xm:f>$A$172</xm:f>
            <x14:dxf>
              <font>
                <b/>
                <i val="0"/>
                <color theme="7" tint="0.79998168889431442"/>
              </font>
              <fill>
                <patternFill>
                  <bgColor theme="7"/>
                </patternFill>
              </fill>
            </x14:dxf>
          </x14:cfRule>
          <x14:cfRule type="containsText" priority="18" operator="containsText" id="{9500C718-A731-4D53-BC07-193113AEB8AD}">
            <xm:f>NOT(ISERROR(SEARCH($A$166,AF151)))</xm:f>
            <xm:f>$A$166</xm:f>
            <x14:dxf>
              <font>
                <b/>
                <i val="0"/>
                <color theme="0"/>
              </font>
              <fill>
                <patternFill>
                  <bgColor rgb="FF7030A0"/>
                </patternFill>
              </fill>
            </x14:dxf>
          </x14:cfRule>
          <xm:sqref>AF151</xm:sqref>
        </x14:conditionalFormatting>
        <x14:conditionalFormatting xmlns:xm="http://schemas.microsoft.com/office/excel/2006/main">
          <x14:cfRule type="containsText" priority="7" operator="containsText" id="{923F5716-5F65-42BC-B968-1DC6E3178853}">
            <xm:f>NOT(ISERROR(SEARCH($A$163,L57)))</xm:f>
            <xm:f>$A$163</xm:f>
            <x14:dxf>
              <font>
                <b/>
                <i val="0"/>
                <color theme="6" tint="0.79998168889431442"/>
              </font>
              <fill>
                <patternFill>
                  <bgColor theme="6"/>
                </patternFill>
              </fill>
            </x14:dxf>
          </x14:cfRule>
          <x14:cfRule type="containsText" priority="8" operator="containsText" id="{9CAA746C-2400-4BE8-A286-CD8515011348}">
            <xm:f>NOT(ISERROR(SEARCH($A$168,L57)))</xm:f>
            <xm:f>$A$168</xm:f>
            <x14:dxf>
              <font>
                <b/>
                <i val="0"/>
                <color theme="5" tint="0.79995117038483843"/>
              </font>
              <fill>
                <patternFill>
                  <bgColor theme="5"/>
                </patternFill>
              </fill>
            </x14:dxf>
          </x14:cfRule>
          <x14:cfRule type="containsText" priority="9" operator="containsText" id="{C0B6847C-3F9E-42EC-89C0-018B200035DB}">
            <xm:f>NOT(ISERROR(SEARCH($A$164,L57)))</xm:f>
            <xm:f>$A$164</xm:f>
            <x14:dxf>
              <font>
                <b/>
                <i val="0"/>
                <color theme="9" tint="0.79995117038483843"/>
              </font>
              <fill>
                <patternFill>
                  <bgColor theme="9"/>
                </patternFill>
              </fill>
            </x14:dxf>
          </x14:cfRule>
          <x14:cfRule type="containsText" priority="10" operator="containsText" id="{3ACB1EFF-B232-42C5-82F1-07315990E3C6}">
            <xm:f>NOT(ISERROR(SEARCH($A$170,L57)))</xm:f>
            <xm:f>$A$170</xm:f>
            <x14:dxf>
              <font>
                <b/>
                <i val="0"/>
                <color theme="4" tint="0.79998168889431442"/>
              </font>
              <fill>
                <patternFill>
                  <bgColor theme="4" tint="-0.24994659260841701"/>
                </patternFill>
              </fill>
            </x14:dxf>
          </x14:cfRule>
          <x14:cfRule type="containsText" priority="11" operator="containsText" id="{69584711-7D94-4D50-8BA9-FED14AFF041C}">
            <xm:f>NOT(ISERROR(SEARCH($A$172,L57)))</xm:f>
            <xm:f>$A$172</xm:f>
            <x14:dxf>
              <font>
                <b/>
                <i val="0"/>
                <color theme="7" tint="0.79998168889431442"/>
              </font>
              <fill>
                <patternFill>
                  <bgColor theme="7"/>
                </patternFill>
              </fill>
            </x14:dxf>
          </x14:cfRule>
          <x14:cfRule type="containsText" priority="12" operator="containsText" id="{C6F87C03-42FD-4CB2-9A04-3DB28423485F}">
            <xm:f>NOT(ISERROR(SEARCH($A$166,L57)))</xm:f>
            <xm:f>$A$166</xm:f>
            <x14:dxf>
              <font>
                <b/>
                <i val="0"/>
                <color theme="0"/>
              </font>
              <fill>
                <patternFill>
                  <bgColor rgb="FF7030A0"/>
                </patternFill>
              </fill>
            </x14:dxf>
          </x14:cfRule>
          <xm:sqref>L57:M57</xm:sqref>
        </x14:conditionalFormatting>
        <x14:conditionalFormatting xmlns:xm="http://schemas.microsoft.com/office/excel/2006/main">
          <x14:cfRule type="containsText" priority="1" operator="containsText" id="{8976A015-EA0E-466C-9744-D68E70179178}">
            <xm:f>NOT(ISERROR(SEARCH($A$163,H154)))</xm:f>
            <xm:f>$A$163</xm:f>
            <x14:dxf>
              <font>
                <b/>
                <i val="0"/>
                <color theme="6" tint="0.79998168889431442"/>
              </font>
              <fill>
                <patternFill>
                  <bgColor theme="6"/>
                </patternFill>
              </fill>
            </x14:dxf>
          </x14:cfRule>
          <x14:cfRule type="containsText" priority="2" operator="containsText" id="{5F4ABB93-0359-4917-AFCC-42935FB08B0B}">
            <xm:f>NOT(ISERROR(SEARCH($A$168,H154)))</xm:f>
            <xm:f>$A$168</xm:f>
            <x14:dxf>
              <font>
                <b/>
                <i val="0"/>
                <color theme="5" tint="0.79995117038483843"/>
              </font>
              <fill>
                <patternFill>
                  <bgColor theme="5"/>
                </patternFill>
              </fill>
            </x14:dxf>
          </x14:cfRule>
          <x14:cfRule type="containsText" priority="3" operator="containsText" id="{CB9D4AED-3269-4C25-8017-F7514C80F3C7}">
            <xm:f>NOT(ISERROR(SEARCH($A$164,H154)))</xm:f>
            <xm:f>$A$164</xm:f>
            <x14:dxf>
              <font>
                <b/>
                <i val="0"/>
                <color theme="9" tint="0.79995117038483843"/>
              </font>
              <fill>
                <patternFill>
                  <bgColor theme="9"/>
                </patternFill>
              </fill>
            </x14:dxf>
          </x14:cfRule>
          <x14:cfRule type="containsText" priority="4" operator="containsText" id="{BD99D68F-F284-44B2-9B1A-593E38643E16}">
            <xm:f>NOT(ISERROR(SEARCH($A$170,H154)))</xm:f>
            <xm:f>$A$170</xm:f>
            <x14:dxf>
              <font>
                <b/>
                <i val="0"/>
                <color theme="4" tint="0.79998168889431442"/>
              </font>
              <fill>
                <patternFill>
                  <bgColor theme="4" tint="-0.24994659260841701"/>
                </patternFill>
              </fill>
            </x14:dxf>
          </x14:cfRule>
          <x14:cfRule type="containsText" priority="5" operator="containsText" id="{F8265519-78D6-48F7-BCEE-94EF897EAFE0}">
            <xm:f>NOT(ISERROR(SEARCH($A$172,H154)))</xm:f>
            <xm:f>$A$172</xm:f>
            <x14:dxf>
              <font>
                <b/>
                <i val="0"/>
                <color theme="7" tint="0.79998168889431442"/>
              </font>
              <fill>
                <patternFill>
                  <bgColor theme="7"/>
                </patternFill>
              </fill>
            </x14:dxf>
          </x14:cfRule>
          <x14:cfRule type="containsText" priority="6" operator="containsText" id="{81F209FD-03E4-4EED-8010-0C81BCE0B157}">
            <xm:f>NOT(ISERROR(SEARCH($A$166,H154)))</xm:f>
            <xm:f>$A$166</xm:f>
            <x14:dxf>
              <font>
                <b/>
                <i val="0"/>
                <color theme="0"/>
              </font>
              <fill>
                <patternFill>
                  <bgColor rgb="FF7030A0"/>
                </patternFill>
              </fill>
            </x14:dxf>
          </x14:cfRule>
          <xm:sqref>H154:AE154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1"/>
  <sheetViews>
    <sheetView showGridLines="0" zoomScaleNormal="100" workbookViewId="0">
      <selection activeCell="E6" sqref="E6:L6"/>
    </sheetView>
  </sheetViews>
  <sheetFormatPr defaultColWidth="8.88671875" defaultRowHeight="14.4" x14ac:dyDescent="0.3"/>
  <sheetData>
    <row r="1" spans="1:13" ht="46.2" x14ac:dyDescent="0.3">
      <c r="A1" s="89" t="s">
        <v>196</v>
      </c>
      <c r="B1" s="90"/>
      <c r="C1" s="90"/>
      <c r="D1" s="90"/>
      <c r="E1" s="90"/>
      <c r="F1" s="90"/>
      <c r="G1" s="90"/>
      <c r="H1" s="90"/>
      <c r="I1" s="90"/>
      <c r="J1" s="90"/>
      <c r="K1" s="90"/>
      <c r="L1" s="91"/>
    </row>
    <row r="2" spans="1:13" ht="18" x14ac:dyDescent="0.3">
      <c r="A2" s="92" t="s">
        <v>205</v>
      </c>
      <c r="B2" s="93"/>
      <c r="C2" s="93"/>
      <c r="D2" s="93"/>
      <c r="E2" s="93"/>
      <c r="F2" s="93"/>
      <c r="G2" s="93"/>
      <c r="H2" s="93"/>
      <c r="I2" s="93"/>
      <c r="J2" s="93"/>
      <c r="K2" s="93"/>
      <c r="L2" s="94"/>
    </row>
    <row r="3" spans="1:13" s="4" customFormat="1" ht="18" x14ac:dyDescent="0.3">
      <c r="A3" s="95"/>
      <c r="B3" s="96"/>
      <c r="C3" s="96"/>
      <c r="D3" s="96"/>
      <c r="E3" s="98"/>
      <c r="F3" s="96"/>
      <c r="G3" s="96"/>
      <c r="H3" s="96"/>
      <c r="I3" s="96"/>
      <c r="J3" s="96"/>
      <c r="K3" s="96"/>
      <c r="L3" s="97"/>
    </row>
    <row r="4" spans="1:13" ht="70.5" customHeight="1" x14ac:dyDescent="0.3">
      <c r="A4" s="139" t="s">
        <v>224</v>
      </c>
      <c r="B4" s="140"/>
      <c r="C4" s="140"/>
      <c r="D4" s="141"/>
      <c r="E4" s="145" t="s">
        <v>201</v>
      </c>
      <c r="F4" s="146"/>
      <c r="G4" s="146"/>
      <c r="H4" s="146"/>
      <c r="I4" s="146"/>
      <c r="J4" s="146"/>
      <c r="K4" s="146"/>
      <c r="L4" s="147"/>
    </row>
    <row r="5" spans="1:13" x14ac:dyDescent="0.3">
      <c r="A5" s="102"/>
      <c r="B5" s="100"/>
      <c r="C5" s="100"/>
      <c r="D5" s="100"/>
      <c r="E5" s="99"/>
      <c r="F5" s="100"/>
      <c r="G5" s="100"/>
      <c r="H5" s="100"/>
      <c r="I5" s="100"/>
      <c r="J5" s="100"/>
      <c r="K5" s="100"/>
      <c r="L5" s="101"/>
    </row>
    <row r="6" spans="1:13" ht="56.25" customHeight="1" x14ac:dyDescent="0.3">
      <c r="A6" s="139" t="s">
        <v>197</v>
      </c>
      <c r="B6" s="140"/>
      <c r="C6" s="140"/>
      <c r="D6" s="141"/>
      <c r="E6" s="148" t="s">
        <v>199</v>
      </c>
      <c r="F6" s="149"/>
      <c r="G6" s="149"/>
      <c r="H6" s="149"/>
      <c r="I6" s="149"/>
      <c r="J6" s="149"/>
      <c r="K6" s="149"/>
      <c r="L6" s="150"/>
      <c r="M6" s="88"/>
    </row>
    <row r="7" spans="1:13" ht="56.25" customHeight="1" x14ac:dyDescent="0.3">
      <c r="A7" s="102"/>
      <c r="B7" s="100"/>
      <c r="C7" s="100"/>
      <c r="D7" s="100"/>
      <c r="E7" s="148" t="s">
        <v>200</v>
      </c>
      <c r="F7" s="149"/>
      <c r="G7" s="149"/>
      <c r="H7" s="149"/>
      <c r="I7" s="149"/>
      <c r="J7" s="149"/>
      <c r="K7" s="149"/>
      <c r="L7" s="150"/>
    </row>
    <row r="8" spans="1:13" s="4" customFormat="1" ht="56.25" customHeight="1" x14ac:dyDescent="0.3">
      <c r="A8" s="102"/>
      <c r="B8" s="100"/>
      <c r="C8" s="100"/>
      <c r="D8" s="100"/>
      <c r="E8" s="148" t="s">
        <v>202</v>
      </c>
      <c r="F8" s="149"/>
      <c r="G8" s="149"/>
      <c r="H8" s="149"/>
      <c r="I8" s="149"/>
      <c r="J8" s="149"/>
      <c r="K8" s="149"/>
      <c r="L8" s="150"/>
    </row>
    <row r="9" spans="1:13" s="4" customFormat="1" ht="56.25" customHeight="1" x14ac:dyDescent="0.3">
      <c r="A9" s="102"/>
      <c r="B9" s="100"/>
      <c r="C9" s="100"/>
      <c r="D9" s="100"/>
      <c r="E9" s="151" t="s">
        <v>221</v>
      </c>
      <c r="F9" s="152"/>
      <c r="G9" s="152"/>
      <c r="H9" s="152"/>
      <c r="I9" s="152"/>
      <c r="J9" s="152"/>
      <c r="K9" s="152"/>
      <c r="L9" s="153"/>
    </row>
    <row r="10" spans="1:13" s="4" customFormat="1" ht="19.5" customHeight="1" x14ac:dyDescent="0.3">
      <c r="A10" s="102"/>
      <c r="B10" s="100"/>
      <c r="C10" s="100"/>
      <c r="D10" s="100"/>
      <c r="E10" s="99"/>
      <c r="F10" s="100"/>
      <c r="G10" s="100"/>
      <c r="H10" s="100"/>
      <c r="I10" s="100"/>
      <c r="J10" s="100"/>
      <c r="K10" s="100"/>
      <c r="L10" s="101"/>
    </row>
    <row r="11" spans="1:13" ht="75.75" customHeight="1" thickBot="1" x14ac:dyDescent="0.35">
      <c r="A11" s="142" t="s">
        <v>198</v>
      </c>
      <c r="B11" s="143"/>
      <c r="C11" s="143"/>
      <c r="D11" s="144"/>
      <c r="E11" s="136" t="s">
        <v>204</v>
      </c>
      <c r="F11" s="137"/>
      <c r="G11" s="137"/>
      <c r="H11" s="137"/>
      <c r="I11" s="137"/>
      <c r="J11" s="137"/>
      <c r="K11" s="137"/>
      <c r="L11" s="138"/>
    </row>
  </sheetData>
  <mergeCells count="9">
    <mergeCell ref="E11:L11"/>
    <mergeCell ref="A4:D4"/>
    <mergeCell ref="A6:D6"/>
    <mergeCell ref="A11:D11"/>
    <mergeCell ref="E4:L4"/>
    <mergeCell ref="E6:L6"/>
    <mergeCell ref="E7:L7"/>
    <mergeCell ref="E8:L8"/>
    <mergeCell ref="E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7"/>
  <sheetViews>
    <sheetView showGridLines="0" zoomScale="90" zoomScaleNormal="90" workbookViewId="0">
      <pane xSplit="6" ySplit="10" topLeftCell="L11" activePane="bottomRight" state="frozen"/>
      <selection pane="topRight" activeCell="H1" sqref="H1"/>
      <selection pane="bottomLeft" activeCell="A11" sqref="A11"/>
      <selection pane="bottomRight" activeCell="T65" sqref="T65"/>
    </sheetView>
  </sheetViews>
  <sheetFormatPr defaultColWidth="9.109375" defaultRowHeight="14.4" outlineLevelRow="2" x14ac:dyDescent="0.3"/>
  <cols>
    <col min="1" max="1" width="11" style="4" customWidth="1"/>
    <col min="2" max="2" width="32.88671875" style="4" customWidth="1"/>
    <col min="3" max="3" width="14.6640625" style="64" customWidth="1"/>
    <col min="4" max="4" width="16" style="64" customWidth="1"/>
    <col min="5" max="5" width="16.44140625" style="4" bestFit="1" customWidth="1"/>
    <col min="6" max="6" width="11.88671875" style="4" bestFit="1" customWidth="1"/>
    <col min="7" max="54" width="5.44140625" style="4" customWidth="1"/>
    <col min="55" max="55" width="7.33203125" style="4" customWidth="1"/>
    <col min="56" max="56" width="25.6640625" style="4" customWidth="1"/>
    <col min="57" max="16384" width="9.109375" style="4"/>
  </cols>
  <sheetData>
    <row r="1" spans="1:56" ht="37.5" customHeight="1" x14ac:dyDescent="0.3">
      <c r="A1" s="7" t="s">
        <v>5</v>
      </c>
    </row>
    <row r="2" spans="1:56" ht="18" x14ac:dyDescent="0.3">
      <c r="A2" s="15" t="s">
        <v>43</v>
      </c>
      <c r="B2" s="14"/>
      <c r="C2" s="65"/>
      <c r="D2" s="156"/>
      <c r="E2" s="156"/>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3"/>
    </row>
    <row r="3" spans="1:56" ht="8.25" customHeight="1" x14ac:dyDescent="0.3">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D3" s="3"/>
    </row>
    <row r="4" spans="1:56" ht="24.75" customHeight="1" x14ac:dyDescent="0.3">
      <c r="A4" s="15"/>
      <c r="B4" s="83"/>
      <c r="C4" s="14"/>
      <c r="D4" s="154" t="s">
        <v>162</v>
      </c>
      <c r="E4" s="155"/>
      <c r="F4" s="64"/>
      <c r="G4" s="14"/>
      <c r="H4" s="14"/>
      <c r="I4" s="14"/>
      <c r="J4" s="83" t="s">
        <v>169</v>
      </c>
      <c r="K4" s="121"/>
      <c r="L4" s="121"/>
      <c r="M4" s="82" t="s">
        <v>163</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D4" s="3"/>
    </row>
    <row r="5" spans="1:56" ht="7.5" customHeight="1" x14ac:dyDescent="0.3">
      <c r="A5" s="15"/>
      <c r="B5" s="14"/>
      <c r="C5" s="79"/>
      <c r="D5" s="80"/>
      <c r="E5" s="81"/>
      <c r="F5" s="81"/>
      <c r="G5" s="14"/>
      <c r="J5" s="84"/>
      <c r="M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D5" s="3"/>
    </row>
    <row r="6" spans="1:56" ht="24.75" customHeight="1" x14ac:dyDescent="0.3">
      <c r="A6" s="15"/>
      <c r="B6" s="14"/>
      <c r="C6" s="157" t="s">
        <v>170</v>
      </c>
      <c r="D6" s="157"/>
      <c r="E6" s="157"/>
      <c r="F6" s="157"/>
      <c r="G6" s="14"/>
      <c r="H6" s="14"/>
      <c r="I6" s="14"/>
      <c r="J6" s="83" t="s">
        <v>169</v>
      </c>
      <c r="K6" s="14"/>
      <c r="L6" s="54"/>
      <c r="M6" s="82" t="s">
        <v>206</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D6" s="3"/>
    </row>
    <row r="7" spans="1:56" ht="7.5" customHeight="1" x14ac:dyDescent="0.3">
      <c r="A7" s="15"/>
      <c r="B7" s="14"/>
      <c r="C7" s="85"/>
      <c r="D7" s="85"/>
      <c r="E7" s="85"/>
      <c r="F7" s="85"/>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D7" s="3"/>
    </row>
    <row r="8" spans="1:56" ht="24.75" customHeight="1" x14ac:dyDescent="0.3">
      <c r="A8" s="15"/>
      <c r="B8" s="83"/>
      <c r="C8" s="157"/>
      <c r="D8" s="157"/>
      <c r="E8" s="157"/>
      <c r="F8" s="157"/>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D8" s="3"/>
    </row>
    <row r="9" spans="1:56" ht="22.5" customHeight="1" x14ac:dyDescent="0.3">
      <c r="A9" s="5"/>
      <c r="B9" s="10"/>
      <c r="E9" s="6"/>
      <c r="F9" s="6"/>
      <c r="G9" s="25">
        <v>1</v>
      </c>
      <c r="H9" s="25">
        <v>2</v>
      </c>
      <c r="I9" s="25">
        <v>3</v>
      </c>
      <c r="J9" s="25">
        <v>4</v>
      </c>
      <c r="K9" s="25">
        <v>5</v>
      </c>
      <c r="L9" s="25">
        <v>6</v>
      </c>
      <c r="M9" s="25">
        <v>7</v>
      </c>
      <c r="N9" s="25">
        <v>8</v>
      </c>
      <c r="O9" s="25">
        <v>9</v>
      </c>
      <c r="P9" s="25">
        <v>10</v>
      </c>
      <c r="Q9" s="25">
        <v>11</v>
      </c>
      <c r="R9" s="25">
        <v>12</v>
      </c>
      <c r="S9" s="26">
        <v>1</v>
      </c>
      <c r="T9" s="26">
        <v>2</v>
      </c>
      <c r="U9" s="26">
        <v>3</v>
      </c>
      <c r="V9" s="26">
        <v>4</v>
      </c>
      <c r="W9" s="26">
        <v>5</v>
      </c>
      <c r="X9" s="26">
        <v>6</v>
      </c>
      <c r="Y9" s="26">
        <v>7</v>
      </c>
      <c r="Z9" s="26">
        <v>8</v>
      </c>
      <c r="AA9" s="26">
        <v>9</v>
      </c>
      <c r="AB9" s="26">
        <v>10</v>
      </c>
      <c r="AC9" s="26">
        <v>11</v>
      </c>
      <c r="AD9" s="26">
        <v>12</v>
      </c>
      <c r="AE9" s="25">
        <v>1</v>
      </c>
      <c r="AF9" s="25">
        <v>2</v>
      </c>
      <c r="AG9" s="25">
        <v>3</v>
      </c>
      <c r="AH9" s="25">
        <v>4</v>
      </c>
      <c r="AI9" s="25">
        <v>5</v>
      </c>
      <c r="AJ9" s="25">
        <v>6</v>
      </c>
      <c r="AK9" s="25">
        <v>7</v>
      </c>
      <c r="AL9" s="25">
        <v>8</v>
      </c>
      <c r="AM9" s="25">
        <v>9</v>
      </c>
      <c r="AN9" s="25">
        <v>10</v>
      </c>
      <c r="AO9" s="25">
        <v>11</v>
      </c>
      <c r="AP9" s="25">
        <v>12</v>
      </c>
      <c r="AQ9" s="26">
        <v>1</v>
      </c>
      <c r="AR9" s="26">
        <v>2</v>
      </c>
      <c r="AS9" s="26">
        <v>3</v>
      </c>
      <c r="AT9" s="26">
        <v>4</v>
      </c>
      <c r="AU9" s="26">
        <v>5</v>
      </c>
      <c r="AV9" s="26">
        <v>6</v>
      </c>
      <c r="AW9" s="26">
        <v>7</v>
      </c>
      <c r="AX9" s="26">
        <v>8</v>
      </c>
      <c r="AY9" s="26">
        <v>9</v>
      </c>
      <c r="AZ9" s="26">
        <v>10</v>
      </c>
      <c r="BA9" s="26">
        <v>11</v>
      </c>
      <c r="BB9" s="26">
        <v>12</v>
      </c>
      <c r="BD9" s="21"/>
    </row>
    <row r="10" spans="1:56" ht="22.5" customHeight="1" x14ac:dyDescent="0.3">
      <c r="A10" s="34" t="s">
        <v>39</v>
      </c>
      <c r="B10" s="34" t="s">
        <v>3</v>
      </c>
      <c r="C10" s="35" t="s">
        <v>167</v>
      </c>
      <c r="D10" s="35" t="s">
        <v>168</v>
      </c>
      <c r="E10" s="35" t="s">
        <v>4</v>
      </c>
      <c r="F10" s="41" t="s">
        <v>71</v>
      </c>
      <c r="G10" s="122">
        <v>2020</v>
      </c>
      <c r="H10" s="123"/>
      <c r="I10" s="123"/>
      <c r="J10" s="123"/>
      <c r="K10" s="124"/>
      <c r="L10" s="124"/>
      <c r="M10" s="124"/>
      <c r="N10" s="124"/>
      <c r="O10" s="124"/>
      <c r="P10" s="124"/>
      <c r="Q10" s="124"/>
      <c r="R10" s="125"/>
      <c r="S10" s="126">
        <v>2021</v>
      </c>
      <c r="T10" s="127"/>
      <c r="U10" s="127"/>
      <c r="V10" s="127"/>
      <c r="W10" s="128"/>
      <c r="X10" s="128"/>
      <c r="Y10" s="128"/>
      <c r="Z10" s="128"/>
      <c r="AA10" s="128"/>
      <c r="AB10" s="128"/>
      <c r="AC10" s="128"/>
      <c r="AD10" s="128"/>
      <c r="AE10" s="133">
        <v>2022</v>
      </c>
      <c r="AF10" s="122"/>
      <c r="AG10" s="122"/>
      <c r="AH10" s="122"/>
      <c r="AI10" s="122"/>
      <c r="AJ10" s="122"/>
      <c r="AK10" s="122"/>
      <c r="AL10" s="122"/>
      <c r="AM10" s="122"/>
      <c r="AN10" s="122"/>
      <c r="AO10" s="122"/>
      <c r="AP10" s="123"/>
      <c r="AQ10" s="126">
        <v>2023</v>
      </c>
      <c r="AR10" s="127"/>
      <c r="AS10" s="127"/>
      <c r="AT10" s="127"/>
      <c r="AU10" s="128"/>
      <c r="AV10" s="128"/>
      <c r="AW10" s="128"/>
      <c r="AX10" s="128"/>
      <c r="AY10" s="128"/>
      <c r="AZ10" s="128"/>
      <c r="BA10" s="128"/>
      <c r="BB10" s="128"/>
      <c r="BD10" s="21"/>
    </row>
    <row r="11" spans="1:56" s="12" customFormat="1" ht="19.5" customHeight="1" x14ac:dyDescent="0.35">
      <c r="A11" s="62">
        <f>A12</f>
        <v>310</v>
      </c>
      <c r="B11" s="63" t="s">
        <v>87</v>
      </c>
      <c r="C11" s="55"/>
      <c r="D11" s="55"/>
      <c r="E11" s="20"/>
      <c r="F11" s="62">
        <f>F12</f>
        <v>27</v>
      </c>
      <c r="G11" s="62">
        <f>G12</f>
        <v>122</v>
      </c>
      <c r="H11" s="62">
        <f t="shared" ref="H11:BB11" si="0">H12</f>
        <v>23</v>
      </c>
      <c r="I11" s="62">
        <f t="shared" si="0"/>
        <v>8</v>
      </c>
      <c r="J11" s="62" t="str">
        <f t="shared" si="0"/>
        <v/>
      </c>
      <c r="K11" s="62">
        <f t="shared" si="0"/>
        <v>25</v>
      </c>
      <c r="L11" s="62">
        <f t="shared" si="0"/>
        <v>2</v>
      </c>
      <c r="M11" s="62">
        <f t="shared" si="0"/>
        <v>8</v>
      </c>
      <c r="N11" s="62">
        <f t="shared" si="0"/>
        <v>8</v>
      </c>
      <c r="O11" s="62">
        <f t="shared" si="0"/>
        <v>8</v>
      </c>
      <c r="P11" s="62">
        <f t="shared" si="0"/>
        <v>15</v>
      </c>
      <c r="Q11" s="62">
        <f t="shared" si="0"/>
        <v>12</v>
      </c>
      <c r="R11" s="62">
        <f t="shared" si="0"/>
        <v>10</v>
      </c>
      <c r="S11" s="62" t="str">
        <f t="shared" si="0"/>
        <v/>
      </c>
      <c r="T11" s="62">
        <f t="shared" si="0"/>
        <v>8</v>
      </c>
      <c r="U11" s="62" t="str">
        <f t="shared" si="0"/>
        <v/>
      </c>
      <c r="V11" s="62">
        <f t="shared" si="0"/>
        <v>4</v>
      </c>
      <c r="W11" s="62" t="str">
        <f t="shared" si="0"/>
        <v/>
      </c>
      <c r="X11" s="62">
        <f t="shared" si="0"/>
        <v>23</v>
      </c>
      <c r="Y11" s="62" t="str">
        <f t="shared" si="0"/>
        <v/>
      </c>
      <c r="Z11" s="62" t="str">
        <f t="shared" si="0"/>
        <v/>
      </c>
      <c r="AA11" s="62" t="str">
        <f t="shared" si="0"/>
        <v/>
      </c>
      <c r="AB11" s="62"/>
      <c r="AC11" s="62" t="str">
        <f t="shared" si="0"/>
        <v/>
      </c>
      <c r="AD11" s="62">
        <f t="shared" si="0"/>
        <v>7</v>
      </c>
      <c r="AE11" s="62" t="str">
        <f t="shared" si="0"/>
        <v/>
      </c>
      <c r="AF11" s="62" t="str">
        <f t="shared" si="0"/>
        <v/>
      </c>
      <c r="AG11" s="62" t="str">
        <f t="shared" si="0"/>
        <v/>
      </c>
      <c r="AH11" s="62" t="str">
        <f t="shared" si="0"/>
        <v/>
      </c>
      <c r="AI11" s="62" t="str">
        <f t="shared" si="0"/>
        <v/>
      </c>
      <c r="AJ11" s="62" t="str">
        <f t="shared" si="0"/>
        <v/>
      </c>
      <c r="AK11" s="62" t="str">
        <f t="shared" si="0"/>
        <v/>
      </c>
      <c r="AL11" s="62" t="str">
        <f t="shared" si="0"/>
        <v/>
      </c>
      <c r="AM11" s="62" t="str">
        <f t="shared" si="0"/>
        <v/>
      </c>
      <c r="AN11" s="62" t="str">
        <f t="shared" si="0"/>
        <v/>
      </c>
      <c r="AO11" s="62" t="str">
        <f t="shared" si="0"/>
        <v/>
      </c>
      <c r="AP11" s="62" t="str">
        <f t="shared" si="0"/>
        <v/>
      </c>
      <c r="AQ11" s="62" t="str">
        <f t="shared" si="0"/>
        <v/>
      </c>
      <c r="AR11" s="62" t="str">
        <f t="shared" si="0"/>
        <v/>
      </c>
      <c r="AS11" s="62" t="str">
        <f t="shared" si="0"/>
        <v/>
      </c>
      <c r="AT11" s="62" t="str">
        <f t="shared" si="0"/>
        <v/>
      </c>
      <c r="AU11" s="62" t="str">
        <f t="shared" si="0"/>
        <v/>
      </c>
      <c r="AV11" s="62" t="str">
        <f t="shared" si="0"/>
        <v/>
      </c>
      <c r="AW11" s="62" t="str">
        <f t="shared" si="0"/>
        <v/>
      </c>
      <c r="AX11" s="62" t="str">
        <f t="shared" si="0"/>
        <v/>
      </c>
      <c r="AY11" s="19" t="str">
        <f t="shared" si="0"/>
        <v/>
      </c>
      <c r="AZ11" s="19" t="str">
        <f t="shared" si="0"/>
        <v/>
      </c>
      <c r="BA11" s="19" t="str">
        <f t="shared" si="0"/>
        <v/>
      </c>
      <c r="BB11" s="19" t="str">
        <f t="shared" si="0"/>
        <v/>
      </c>
      <c r="BD11" s="21"/>
    </row>
    <row r="12" spans="1:56" s="12" customFormat="1" ht="19.5" customHeight="1" outlineLevel="1" x14ac:dyDescent="0.35">
      <c r="A12" s="59">
        <f>SUM(A13:A36)</f>
        <v>310</v>
      </c>
      <c r="B12" s="56" t="s">
        <v>0</v>
      </c>
      <c r="C12" s="55"/>
      <c r="D12" s="55"/>
      <c r="E12" s="20"/>
      <c r="F12" s="42">
        <f>SUM(F13:F36)</f>
        <v>27</v>
      </c>
      <c r="G12" s="19">
        <f t="shared" ref="G12:BB12" si="1">IF(SUM(G13:G36)&gt;0,SUM(G13:G36),"")</f>
        <v>122</v>
      </c>
      <c r="H12" s="19">
        <f t="shared" si="1"/>
        <v>23</v>
      </c>
      <c r="I12" s="19">
        <f t="shared" si="1"/>
        <v>8</v>
      </c>
      <c r="J12" s="19" t="str">
        <f t="shared" si="1"/>
        <v/>
      </c>
      <c r="K12" s="19">
        <f t="shared" si="1"/>
        <v>25</v>
      </c>
      <c r="L12" s="19">
        <f t="shared" si="1"/>
        <v>2</v>
      </c>
      <c r="M12" s="19">
        <f t="shared" si="1"/>
        <v>8</v>
      </c>
      <c r="N12" s="19">
        <f t="shared" si="1"/>
        <v>8</v>
      </c>
      <c r="O12" s="19">
        <f t="shared" si="1"/>
        <v>8</v>
      </c>
      <c r="P12" s="19">
        <f t="shared" si="1"/>
        <v>15</v>
      </c>
      <c r="Q12" s="19">
        <f t="shared" si="1"/>
        <v>12</v>
      </c>
      <c r="R12" s="19">
        <f t="shared" si="1"/>
        <v>10</v>
      </c>
      <c r="S12" s="19" t="str">
        <f t="shared" si="1"/>
        <v/>
      </c>
      <c r="T12" s="19">
        <f t="shared" si="1"/>
        <v>8</v>
      </c>
      <c r="U12" s="19" t="str">
        <f t="shared" si="1"/>
        <v/>
      </c>
      <c r="V12" s="19">
        <f>IF(SUM(V25)&gt;0,SUM(V25),"")</f>
        <v>4</v>
      </c>
      <c r="W12" s="19" t="str">
        <f t="shared" si="1"/>
        <v/>
      </c>
      <c r="X12" s="19">
        <f>IF(SUM(V21,V27:X30,V35:X36)&gt;0,SUM(V21,V27:X30,V35:X36),"")</f>
        <v>23</v>
      </c>
      <c r="Y12" s="19" t="str">
        <f t="shared" si="1"/>
        <v/>
      </c>
      <c r="Z12" s="19" t="str">
        <f t="shared" si="1"/>
        <v/>
      </c>
      <c r="AA12" s="19" t="str">
        <f t="shared" si="1"/>
        <v/>
      </c>
      <c r="AB12" s="19"/>
      <c r="AC12" s="19" t="str">
        <f t="shared" si="1"/>
        <v/>
      </c>
      <c r="AD12" s="19">
        <f>SUM(AB22,AB31)</f>
        <v>7</v>
      </c>
      <c r="AE12" s="19" t="str">
        <f t="shared" si="1"/>
        <v/>
      </c>
      <c r="AF12" s="19" t="str">
        <f t="shared" si="1"/>
        <v/>
      </c>
      <c r="AG12" s="19" t="str">
        <f t="shared" si="1"/>
        <v/>
      </c>
      <c r="AH12" s="19" t="str">
        <f t="shared" si="1"/>
        <v/>
      </c>
      <c r="AI12" s="19" t="str">
        <f t="shared" si="1"/>
        <v/>
      </c>
      <c r="AJ12" s="19" t="str">
        <f t="shared" si="1"/>
        <v/>
      </c>
      <c r="AK12" s="19" t="str">
        <f t="shared" si="1"/>
        <v/>
      </c>
      <c r="AL12" s="19" t="str">
        <f t="shared" si="1"/>
        <v/>
      </c>
      <c r="AM12" s="19" t="str">
        <f t="shared" si="1"/>
        <v/>
      </c>
      <c r="AN12" s="19" t="str">
        <f t="shared" si="1"/>
        <v/>
      </c>
      <c r="AO12" s="19" t="str">
        <f t="shared" si="1"/>
        <v/>
      </c>
      <c r="AP12" s="19" t="str">
        <f t="shared" si="1"/>
        <v/>
      </c>
      <c r="AQ12" s="19" t="str">
        <f t="shared" si="1"/>
        <v/>
      </c>
      <c r="AR12" s="19" t="str">
        <f t="shared" si="1"/>
        <v/>
      </c>
      <c r="AS12" s="19" t="str">
        <f t="shared" si="1"/>
        <v/>
      </c>
      <c r="AT12" s="19" t="str">
        <f t="shared" si="1"/>
        <v/>
      </c>
      <c r="AU12" s="19" t="str">
        <f t="shared" si="1"/>
        <v/>
      </c>
      <c r="AV12" s="19" t="str">
        <f t="shared" si="1"/>
        <v/>
      </c>
      <c r="AW12" s="19" t="str">
        <f t="shared" si="1"/>
        <v/>
      </c>
      <c r="AX12" s="19" t="str">
        <f t="shared" si="1"/>
        <v/>
      </c>
      <c r="AY12" s="19" t="str">
        <f t="shared" si="1"/>
        <v/>
      </c>
      <c r="AZ12" s="19" t="str">
        <f t="shared" si="1"/>
        <v/>
      </c>
      <c r="BA12" s="19" t="str">
        <f t="shared" si="1"/>
        <v/>
      </c>
      <c r="BB12" s="19" t="str">
        <f t="shared" si="1"/>
        <v/>
      </c>
      <c r="BD12" s="21"/>
    </row>
    <row r="13" spans="1:56" ht="19.5" customHeight="1" outlineLevel="2" x14ac:dyDescent="0.3">
      <c r="A13" s="60">
        <v>6</v>
      </c>
      <c r="B13" s="57" t="s">
        <v>78</v>
      </c>
      <c r="C13" s="66">
        <v>43678</v>
      </c>
      <c r="D13" s="66" t="s">
        <v>72</v>
      </c>
      <c r="E13" s="17" t="s">
        <v>10</v>
      </c>
      <c r="F13" s="43"/>
      <c r="G13" s="36">
        <v>6</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D13" s="21"/>
    </row>
    <row r="14" spans="1:56" ht="19.5" customHeight="1" outlineLevel="2" x14ac:dyDescent="0.3">
      <c r="A14" s="60">
        <v>4</v>
      </c>
      <c r="B14" s="57" t="s">
        <v>79</v>
      </c>
      <c r="C14" s="66">
        <v>43709</v>
      </c>
      <c r="D14" s="66">
        <v>43709</v>
      </c>
      <c r="E14" s="17" t="s">
        <v>10</v>
      </c>
      <c r="F14" s="43">
        <v>4</v>
      </c>
      <c r="G14" s="37"/>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D14" s="21"/>
    </row>
    <row r="15" spans="1:56" ht="19.5" customHeight="1" outlineLevel="2" x14ac:dyDescent="0.3">
      <c r="A15" s="60">
        <v>1</v>
      </c>
      <c r="B15" s="57" t="s">
        <v>80</v>
      </c>
      <c r="C15" s="66">
        <v>43647</v>
      </c>
      <c r="D15" s="66">
        <v>43831</v>
      </c>
      <c r="E15" s="17" t="s">
        <v>10</v>
      </c>
      <c r="F15" s="43"/>
      <c r="G15" s="36">
        <v>1</v>
      </c>
      <c r="H15" s="31"/>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D15" s="21"/>
    </row>
    <row r="16" spans="1:56" ht="19.5" customHeight="1" outlineLevel="2" x14ac:dyDescent="0.3">
      <c r="A16" s="60">
        <v>1</v>
      </c>
      <c r="B16" s="57" t="s">
        <v>81</v>
      </c>
      <c r="C16" s="66">
        <v>43647</v>
      </c>
      <c r="D16" s="66">
        <v>43831</v>
      </c>
      <c r="E16" s="17" t="s">
        <v>10</v>
      </c>
      <c r="F16" s="43"/>
      <c r="G16" s="36">
        <v>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D16" s="21"/>
    </row>
    <row r="17" spans="1:56" ht="19.5" customHeight="1" outlineLevel="2" x14ac:dyDescent="0.3">
      <c r="A17" s="60">
        <v>1</v>
      </c>
      <c r="B17" s="57" t="s">
        <v>82</v>
      </c>
      <c r="C17" s="66">
        <v>43709</v>
      </c>
      <c r="D17" s="66">
        <v>43831</v>
      </c>
      <c r="E17" s="17" t="s">
        <v>10</v>
      </c>
      <c r="F17" s="43"/>
      <c r="G17" s="36">
        <v>1</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D17" s="21"/>
    </row>
    <row r="18" spans="1:56" ht="19.5" customHeight="1" outlineLevel="2" x14ac:dyDescent="0.3">
      <c r="A18" s="60">
        <v>4</v>
      </c>
      <c r="B18" s="57" t="s">
        <v>83</v>
      </c>
      <c r="C18" s="66">
        <v>43709</v>
      </c>
      <c r="D18" s="66">
        <v>43862</v>
      </c>
      <c r="E18" s="17" t="s">
        <v>10</v>
      </c>
      <c r="F18" s="43"/>
      <c r="G18" s="36">
        <v>3</v>
      </c>
      <c r="H18" s="18">
        <v>1</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D18" s="21"/>
    </row>
    <row r="19" spans="1:56" ht="19.5" customHeight="1" outlineLevel="2" x14ac:dyDescent="0.3">
      <c r="A19" s="60">
        <v>2</v>
      </c>
      <c r="B19" s="57" t="s">
        <v>84</v>
      </c>
      <c r="C19" s="66">
        <v>43678</v>
      </c>
      <c r="D19" s="66">
        <v>43831</v>
      </c>
      <c r="E19" s="17" t="s">
        <v>10</v>
      </c>
      <c r="F19" s="43"/>
      <c r="G19" s="36">
        <v>2</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D19" s="21"/>
    </row>
    <row r="20" spans="1:56" ht="19.5" customHeight="1" outlineLevel="2" x14ac:dyDescent="0.3">
      <c r="A20" s="60">
        <v>3</v>
      </c>
      <c r="B20" s="57" t="s">
        <v>7</v>
      </c>
      <c r="C20" s="66">
        <v>43770</v>
      </c>
      <c r="D20" s="66">
        <v>43831</v>
      </c>
      <c r="E20" s="17" t="s">
        <v>10</v>
      </c>
      <c r="F20" s="43"/>
      <c r="G20" s="36">
        <v>3</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D20" s="21"/>
    </row>
    <row r="21" spans="1:56" ht="19.5" customHeight="1" outlineLevel="2" x14ac:dyDescent="0.3">
      <c r="A21" s="60">
        <v>2</v>
      </c>
      <c r="B21" s="57" t="s">
        <v>62</v>
      </c>
      <c r="C21" s="66">
        <v>44348</v>
      </c>
      <c r="D21" s="66">
        <v>44348</v>
      </c>
      <c r="E21" s="17" t="s">
        <v>10</v>
      </c>
      <c r="F21" s="43"/>
      <c r="G21" s="38"/>
      <c r="H21" s="18"/>
      <c r="I21" s="18"/>
      <c r="J21" s="18"/>
      <c r="K21" s="18"/>
      <c r="L21" s="18"/>
      <c r="M21" s="18"/>
      <c r="N21" s="18"/>
      <c r="O21" s="18"/>
      <c r="P21" s="18"/>
      <c r="Q21" s="18"/>
      <c r="R21" s="18"/>
      <c r="S21" s="18"/>
      <c r="T21" s="18"/>
      <c r="U21" s="18"/>
      <c r="V21" s="119">
        <v>2</v>
      </c>
      <c r="W21" s="119"/>
      <c r="X21" s="120"/>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D21" s="21"/>
    </row>
    <row r="22" spans="1:56" ht="19.5" customHeight="1" outlineLevel="2" x14ac:dyDescent="0.3">
      <c r="A22" s="60">
        <v>2</v>
      </c>
      <c r="B22" s="57" t="s">
        <v>144</v>
      </c>
      <c r="C22" s="66">
        <v>44531</v>
      </c>
      <c r="D22" s="66">
        <v>44531</v>
      </c>
      <c r="E22" s="32" t="s">
        <v>6</v>
      </c>
      <c r="F22" s="43"/>
      <c r="G22" s="38"/>
      <c r="H22" s="18"/>
      <c r="I22" s="18"/>
      <c r="J22" s="18"/>
      <c r="K22" s="18"/>
      <c r="L22" s="18"/>
      <c r="M22" s="18"/>
      <c r="N22" s="18"/>
      <c r="O22" s="18"/>
      <c r="P22" s="18"/>
      <c r="Q22" s="18"/>
      <c r="R22" s="18"/>
      <c r="S22" s="18"/>
      <c r="T22" s="18"/>
      <c r="U22" s="18"/>
      <c r="V22" s="18"/>
      <c r="W22" s="18"/>
      <c r="X22" s="18"/>
      <c r="Y22" s="18"/>
      <c r="Z22" s="18"/>
      <c r="AA22" s="18"/>
      <c r="AB22" s="119">
        <v>2</v>
      </c>
      <c r="AC22" s="119"/>
      <c r="AD22" s="120"/>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D22" s="21"/>
    </row>
    <row r="23" spans="1:56" ht="19.5" customHeight="1" outlineLevel="2" x14ac:dyDescent="0.3">
      <c r="A23" s="60">
        <v>81</v>
      </c>
      <c r="B23" s="57" t="s">
        <v>73</v>
      </c>
      <c r="C23" s="66">
        <v>43405</v>
      </c>
      <c r="D23" s="66">
        <v>44166</v>
      </c>
      <c r="E23" s="17" t="s">
        <v>10</v>
      </c>
      <c r="F23" s="43">
        <v>17</v>
      </c>
      <c r="G23" s="36">
        <v>35</v>
      </c>
      <c r="H23" s="18">
        <v>7</v>
      </c>
      <c r="I23" s="18"/>
      <c r="J23" s="18"/>
      <c r="K23" s="18"/>
      <c r="L23" s="18"/>
      <c r="M23" s="18"/>
      <c r="N23" s="18">
        <v>8</v>
      </c>
      <c r="O23" s="18"/>
      <c r="P23" s="18">
        <v>7</v>
      </c>
      <c r="Q23" s="18"/>
      <c r="R23" s="18">
        <v>7</v>
      </c>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D23" s="21"/>
    </row>
    <row r="24" spans="1:56" ht="19.5" customHeight="1" outlineLevel="2" x14ac:dyDescent="0.3">
      <c r="A24" s="60">
        <v>4</v>
      </c>
      <c r="B24" s="57" t="s">
        <v>74</v>
      </c>
      <c r="C24" s="66">
        <v>43647</v>
      </c>
      <c r="D24" s="66">
        <v>43831</v>
      </c>
      <c r="E24" s="17" t="s">
        <v>10</v>
      </c>
      <c r="F24" s="43"/>
      <c r="G24" s="36">
        <v>4</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D24" s="21"/>
    </row>
    <row r="25" spans="1:56" ht="19.5" customHeight="1" outlineLevel="2" x14ac:dyDescent="0.3">
      <c r="A25" s="60">
        <v>69</v>
      </c>
      <c r="B25" s="57" t="s">
        <v>75</v>
      </c>
      <c r="C25" s="66">
        <v>43647</v>
      </c>
      <c r="D25" s="66">
        <v>44287</v>
      </c>
      <c r="E25" s="17" t="s">
        <v>10</v>
      </c>
      <c r="F25" s="43"/>
      <c r="G25" s="36">
        <v>25</v>
      </c>
      <c r="H25" s="18"/>
      <c r="I25" s="18"/>
      <c r="J25" s="18"/>
      <c r="K25" s="18">
        <v>8</v>
      </c>
      <c r="L25" s="18"/>
      <c r="M25" s="50">
        <v>8</v>
      </c>
      <c r="N25" s="18"/>
      <c r="O25" s="18"/>
      <c r="P25" s="18">
        <v>8</v>
      </c>
      <c r="Q25" s="18">
        <v>8</v>
      </c>
      <c r="R25" s="18"/>
      <c r="S25" s="18"/>
      <c r="T25" s="18">
        <v>8</v>
      </c>
      <c r="U25" s="18"/>
      <c r="V25" s="18">
        <v>4</v>
      </c>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D25" s="21"/>
    </row>
    <row r="26" spans="1:56" ht="19.5" customHeight="1" outlineLevel="2" x14ac:dyDescent="0.3">
      <c r="A26" s="60">
        <v>12</v>
      </c>
      <c r="B26" s="57" t="s">
        <v>40</v>
      </c>
      <c r="C26" s="66">
        <v>43770</v>
      </c>
      <c r="D26" s="66">
        <v>43952</v>
      </c>
      <c r="E26" s="17" t="s">
        <v>10</v>
      </c>
      <c r="F26" s="43"/>
      <c r="G26" s="36">
        <v>5</v>
      </c>
      <c r="H26" s="18"/>
      <c r="I26" s="18">
        <v>4</v>
      </c>
      <c r="J26" s="18"/>
      <c r="K26" s="18">
        <v>3</v>
      </c>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D26" s="21"/>
    </row>
    <row r="27" spans="1:56" ht="19.5" customHeight="1" outlineLevel="2" x14ac:dyDescent="0.3">
      <c r="A27" s="60">
        <v>1</v>
      </c>
      <c r="B27" s="57" t="s">
        <v>63</v>
      </c>
      <c r="C27" s="66">
        <v>44348</v>
      </c>
      <c r="D27" s="66">
        <v>44348</v>
      </c>
      <c r="E27" s="17" t="s">
        <v>10</v>
      </c>
      <c r="F27" s="43"/>
      <c r="G27" s="38"/>
      <c r="H27" s="18"/>
      <c r="I27" s="18"/>
      <c r="J27" s="18"/>
      <c r="K27" s="18"/>
      <c r="L27" s="18"/>
      <c r="M27" s="18"/>
      <c r="N27" s="18"/>
      <c r="O27" s="18"/>
      <c r="P27" s="18"/>
      <c r="Q27" s="18"/>
      <c r="R27" s="18"/>
      <c r="S27" s="18"/>
      <c r="T27" s="18"/>
      <c r="U27" s="49"/>
      <c r="V27" s="119">
        <v>1</v>
      </c>
      <c r="W27" s="119"/>
      <c r="X27" s="120"/>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D27" s="21"/>
    </row>
    <row r="28" spans="1:56" ht="19.5" customHeight="1" outlineLevel="2" x14ac:dyDescent="0.3">
      <c r="A28" s="60">
        <v>9</v>
      </c>
      <c r="B28" s="57" t="s">
        <v>64</v>
      </c>
      <c r="C28" s="66">
        <v>44348</v>
      </c>
      <c r="D28" s="66">
        <v>44348</v>
      </c>
      <c r="E28" s="17" t="s">
        <v>10</v>
      </c>
      <c r="F28" s="43"/>
      <c r="G28" s="38"/>
      <c r="H28" s="18"/>
      <c r="I28" s="18"/>
      <c r="J28" s="18"/>
      <c r="K28" s="18"/>
      <c r="L28" s="18"/>
      <c r="M28" s="18"/>
      <c r="N28" s="18"/>
      <c r="O28" s="18"/>
      <c r="P28" s="18"/>
      <c r="Q28" s="18"/>
      <c r="R28" s="18"/>
      <c r="S28" s="18"/>
      <c r="T28" s="18"/>
      <c r="U28" s="49"/>
      <c r="V28" s="119">
        <v>9</v>
      </c>
      <c r="W28" s="119"/>
      <c r="X28" s="120"/>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D28" s="21"/>
    </row>
    <row r="29" spans="1:56" ht="19.5" customHeight="1" outlineLevel="2" x14ac:dyDescent="0.3">
      <c r="A29" s="60">
        <v>4</v>
      </c>
      <c r="B29" s="57" t="s">
        <v>65</v>
      </c>
      <c r="C29" s="66">
        <v>44348</v>
      </c>
      <c r="D29" s="66">
        <v>44348</v>
      </c>
      <c r="E29" s="17" t="s">
        <v>10</v>
      </c>
      <c r="F29" s="43"/>
      <c r="G29" s="38"/>
      <c r="H29" s="18"/>
      <c r="I29" s="18"/>
      <c r="J29" s="18"/>
      <c r="K29" s="18"/>
      <c r="L29" s="18"/>
      <c r="M29" s="18"/>
      <c r="N29" s="18"/>
      <c r="O29" s="18"/>
      <c r="P29" s="18"/>
      <c r="Q29" s="18"/>
      <c r="R29" s="18"/>
      <c r="S29" s="18"/>
      <c r="T29" s="18"/>
      <c r="U29" s="49"/>
      <c r="V29" s="119">
        <v>4</v>
      </c>
      <c r="W29" s="119"/>
      <c r="X29" s="120"/>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D29" s="21"/>
    </row>
    <row r="30" spans="1:56" ht="19.5" customHeight="1" outlineLevel="2" x14ac:dyDescent="0.3">
      <c r="A30" s="60">
        <v>1</v>
      </c>
      <c r="B30" s="57" t="s">
        <v>66</v>
      </c>
      <c r="C30" s="66">
        <v>44348</v>
      </c>
      <c r="D30" s="66">
        <v>44348</v>
      </c>
      <c r="E30" s="17" t="s">
        <v>10</v>
      </c>
      <c r="F30" s="43"/>
      <c r="G30" s="38"/>
      <c r="H30" s="18"/>
      <c r="I30" s="18"/>
      <c r="J30" s="18"/>
      <c r="K30" s="18"/>
      <c r="L30" s="18"/>
      <c r="M30" s="18"/>
      <c r="N30" s="18"/>
      <c r="O30" s="18"/>
      <c r="P30" s="18"/>
      <c r="Q30" s="18"/>
      <c r="R30" s="18"/>
      <c r="S30" s="18"/>
      <c r="T30" s="18"/>
      <c r="U30" s="49"/>
      <c r="V30" s="119">
        <v>1</v>
      </c>
      <c r="W30" s="119"/>
      <c r="X30" s="120"/>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D30" s="21"/>
    </row>
    <row r="31" spans="1:56" ht="19.5" customHeight="1" outlineLevel="2" x14ac:dyDescent="0.3">
      <c r="A31" s="60">
        <v>5</v>
      </c>
      <c r="B31" s="57" t="s">
        <v>145</v>
      </c>
      <c r="C31" s="66">
        <v>44531</v>
      </c>
      <c r="D31" s="66">
        <v>44531</v>
      </c>
      <c r="E31" s="32" t="s">
        <v>6</v>
      </c>
      <c r="F31" s="43"/>
      <c r="G31" s="38"/>
      <c r="H31" s="18"/>
      <c r="I31" s="18"/>
      <c r="J31" s="18"/>
      <c r="K31" s="18"/>
      <c r="L31" s="18"/>
      <c r="M31" s="18"/>
      <c r="N31" s="18"/>
      <c r="O31" s="18"/>
      <c r="P31" s="18"/>
      <c r="Q31" s="18"/>
      <c r="R31" s="18"/>
      <c r="S31" s="18"/>
      <c r="T31" s="18"/>
      <c r="U31" s="18"/>
      <c r="V31" s="18"/>
      <c r="W31" s="18"/>
      <c r="X31" s="18"/>
      <c r="Y31" s="18"/>
      <c r="Z31" s="18"/>
      <c r="AA31" s="51"/>
      <c r="AB31" s="119">
        <v>5</v>
      </c>
      <c r="AC31" s="119"/>
      <c r="AD31" s="120"/>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D31" s="21"/>
    </row>
    <row r="32" spans="1:56" ht="19.5" customHeight="1" outlineLevel="2" x14ac:dyDescent="0.3">
      <c r="A32" s="60">
        <v>5</v>
      </c>
      <c r="B32" s="57" t="s">
        <v>8</v>
      </c>
      <c r="C32" s="66">
        <v>43952</v>
      </c>
      <c r="D32" s="66">
        <v>44075</v>
      </c>
      <c r="E32" s="17" t="s">
        <v>10</v>
      </c>
      <c r="F32" s="43"/>
      <c r="G32" s="37"/>
      <c r="H32" s="18"/>
      <c r="I32" s="18"/>
      <c r="J32" s="18"/>
      <c r="K32" s="18">
        <v>1</v>
      </c>
      <c r="L32" s="18"/>
      <c r="M32" s="18"/>
      <c r="N32" s="18"/>
      <c r="O32" s="18">
        <v>4</v>
      </c>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D32" s="21"/>
    </row>
    <row r="33" spans="1:56" ht="19.5" customHeight="1" outlineLevel="2" x14ac:dyDescent="0.3">
      <c r="A33" s="60">
        <v>44</v>
      </c>
      <c r="B33" s="57" t="s">
        <v>76</v>
      </c>
      <c r="C33" s="66">
        <v>43617</v>
      </c>
      <c r="D33" s="66">
        <v>44166</v>
      </c>
      <c r="E33" s="17" t="s">
        <v>10</v>
      </c>
      <c r="F33" s="43">
        <v>2</v>
      </c>
      <c r="G33" s="36">
        <v>18</v>
      </c>
      <c r="H33" s="18">
        <v>4</v>
      </c>
      <c r="I33" s="18">
        <v>4</v>
      </c>
      <c r="J33" s="18"/>
      <c r="K33" s="18">
        <v>3</v>
      </c>
      <c r="L33" s="18">
        <v>2</v>
      </c>
      <c r="M33" s="18"/>
      <c r="N33" s="18"/>
      <c r="O33" s="18">
        <v>4</v>
      </c>
      <c r="P33" s="18"/>
      <c r="Q33" s="18">
        <v>4</v>
      </c>
      <c r="R33" s="18">
        <v>3</v>
      </c>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D33" s="21"/>
    </row>
    <row r="34" spans="1:56" ht="19.5" customHeight="1" outlineLevel="2" x14ac:dyDescent="0.3">
      <c r="A34" s="60">
        <v>43</v>
      </c>
      <c r="B34" s="57" t="s">
        <v>77</v>
      </c>
      <c r="C34" s="66">
        <v>43617</v>
      </c>
      <c r="D34" s="66">
        <v>43952</v>
      </c>
      <c r="E34" s="17" t="s">
        <v>10</v>
      </c>
      <c r="F34" s="43">
        <v>4</v>
      </c>
      <c r="G34" s="36">
        <v>18</v>
      </c>
      <c r="H34" s="18">
        <v>11</v>
      </c>
      <c r="I34" s="18"/>
      <c r="J34" s="18"/>
      <c r="K34" s="18">
        <v>10</v>
      </c>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D34" s="21"/>
    </row>
    <row r="35" spans="1:56" ht="19.5" customHeight="1" outlineLevel="2" x14ac:dyDescent="0.3">
      <c r="A35" s="60">
        <v>2</v>
      </c>
      <c r="B35" s="57" t="s">
        <v>67</v>
      </c>
      <c r="C35" s="66">
        <v>44348</v>
      </c>
      <c r="D35" s="66">
        <v>44348</v>
      </c>
      <c r="E35" s="17" t="s">
        <v>10</v>
      </c>
      <c r="F35" s="43"/>
      <c r="G35" s="38"/>
      <c r="H35" s="18"/>
      <c r="I35" s="18"/>
      <c r="J35" s="18"/>
      <c r="K35" s="18"/>
      <c r="L35" s="18"/>
      <c r="M35" s="18"/>
      <c r="N35" s="18"/>
      <c r="O35" s="18"/>
      <c r="P35" s="18"/>
      <c r="Q35" s="18"/>
      <c r="R35" s="18"/>
      <c r="S35" s="18"/>
      <c r="T35" s="18"/>
      <c r="U35" s="49"/>
      <c r="V35" s="119">
        <v>2</v>
      </c>
      <c r="W35" s="119"/>
      <c r="X35" s="120"/>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D35" s="21"/>
    </row>
    <row r="36" spans="1:56" ht="19.5" customHeight="1" outlineLevel="2" x14ac:dyDescent="0.3">
      <c r="A36" s="60">
        <v>4</v>
      </c>
      <c r="B36" s="57" t="s">
        <v>68</v>
      </c>
      <c r="C36" s="66">
        <v>44348</v>
      </c>
      <c r="D36" s="66">
        <v>44348</v>
      </c>
      <c r="E36" s="17" t="s">
        <v>10</v>
      </c>
      <c r="F36" s="43"/>
      <c r="G36" s="38"/>
      <c r="H36" s="18"/>
      <c r="I36" s="18"/>
      <c r="J36" s="18"/>
      <c r="K36" s="18"/>
      <c r="L36" s="18"/>
      <c r="M36" s="18"/>
      <c r="N36" s="18"/>
      <c r="O36" s="18"/>
      <c r="P36" s="18"/>
      <c r="Q36" s="18"/>
      <c r="R36" s="18"/>
      <c r="S36" s="18"/>
      <c r="T36" s="18"/>
      <c r="U36" s="49"/>
      <c r="V36" s="119">
        <v>4</v>
      </c>
      <c r="W36" s="119"/>
      <c r="X36" s="120"/>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D36" s="21"/>
    </row>
    <row r="37" spans="1:56" s="12" customFormat="1" ht="19.5" customHeight="1" x14ac:dyDescent="0.35">
      <c r="A37" s="62">
        <f>A38</f>
        <v>140</v>
      </c>
      <c r="B37" s="63" t="s">
        <v>100</v>
      </c>
      <c r="C37" s="55"/>
      <c r="D37" s="55"/>
      <c r="E37" s="20"/>
      <c r="F37" s="42"/>
      <c r="G37" s="19" t="str">
        <f>G38</f>
        <v/>
      </c>
      <c r="H37" s="19" t="str">
        <f t="shared" ref="H37:BB37" si="2">H38</f>
        <v/>
      </c>
      <c r="I37" s="19" t="str">
        <f t="shared" si="2"/>
        <v/>
      </c>
      <c r="J37" s="19" t="str">
        <f t="shared" si="2"/>
        <v/>
      </c>
      <c r="K37" s="62" t="str">
        <f t="shared" si="2"/>
        <v/>
      </c>
      <c r="L37" s="62" t="str">
        <f t="shared" si="2"/>
        <v/>
      </c>
      <c r="M37" s="62">
        <f t="shared" si="2"/>
        <v>1</v>
      </c>
      <c r="N37" s="62" t="str">
        <f t="shared" si="2"/>
        <v/>
      </c>
      <c r="O37" s="62" t="str">
        <f t="shared" si="2"/>
        <v/>
      </c>
      <c r="P37" s="62">
        <f t="shared" si="2"/>
        <v>1</v>
      </c>
      <c r="Q37" s="62" t="str">
        <f t="shared" si="2"/>
        <v/>
      </c>
      <c r="R37" s="62">
        <f t="shared" si="2"/>
        <v>1</v>
      </c>
      <c r="S37" s="62">
        <f t="shared" si="2"/>
        <v>3</v>
      </c>
      <c r="T37" s="62">
        <f t="shared" si="2"/>
        <v>2</v>
      </c>
      <c r="U37" s="62">
        <f t="shared" si="2"/>
        <v>5</v>
      </c>
      <c r="V37" s="62">
        <f t="shared" si="2"/>
        <v>4</v>
      </c>
      <c r="W37" s="62">
        <f t="shared" si="2"/>
        <v>3</v>
      </c>
      <c r="X37" s="62">
        <f t="shared" si="2"/>
        <v>5</v>
      </c>
      <c r="Y37" s="62">
        <f t="shared" si="2"/>
        <v>3</v>
      </c>
      <c r="Z37" s="62">
        <f t="shared" si="2"/>
        <v>4</v>
      </c>
      <c r="AA37" s="62">
        <f t="shared" si="2"/>
        <v>8</v>
      </c>
      <c r="AB37" s="62">
        <f t="shared" si="2"/>
        <v>6</v>
      </c>
      <c r="AC37" s="62">
        <f t="shared" si="2"/>
        <v>5</v>
      </c>
      <c r="AD37" s="62">
        <f t="shared" si="2"/>
        <v>6</v>
      </c>
      <c r="AE37" s="62">
        <f t="shared" si="2"/>
        <v>6</v>
      </c>
      <c r="AF37" s="62">
        <f t="shared" si="2"/>
        <v>4</v>
      </c>
      <c r="AG37" s="62">
        <f t="shared" si="2"/>
        <v>5</v>
      </c>
      <c r="AH37" s="62">
        <f t="shared" si="2"/>
        <v>5</v>
      </c>
      <c r="AI37" s="62">
        <f t="shared" si="2"/>
        <v>6</v>
      </c>
      <c r="AJ37" s="62">
        <f t="shared" si="2"/>
        <v>5</v>
      </c>
      <c r="AK37" s="62">
        <f t="shared" si="2"/>
        <v>5</v>
      </c>
      <c r="AL37" s="62">
        <f t="shared" si="2"/>
        <v>5</v>
      </c>
      <c r="AM37" s="62">
        <f t="shared" si="2"/>
        <v>4</v>
      </c>
      <c r="AN37" s="62">
        <f t="shared" si="2"/>
        <v>3</v>
      </c>
      <c r="AO37" s="62">
        <f t="shared" si="2"/>
        <v>5</v>
      </c>
      <c r="AP37" s="62">
        <f t="shared" si="2"/>
        <v>3</v>
      </c>
      <c r="AQ37" s="62">
        <f t="shared" si="2"/>
        <v>2</v>
      </c>
      <c r="AR37" s="62">
        <f t="shared" si="2"/>
        <v>3</v>
      </c>
      <c r="AS37" s="62">
        <f t="shared" si="2"/>
        <v>3</v>
      </c>
      <c r="AT37" s="62">
        <f t="shared" si="2"/>
        <v>2</v>
      </c>
      <c r="AU37" s="62">
        <f t="shared" si="2"/>
        <v>7</v>
      </c>
      <c r="AV37" s="62">
        <f t="shared" si="2"/>
        <v>4</v>
      </c>
      <c r="AW37" s="62">
        <f t="shared" si="2"/>
        <v>1</v>
      </c>
      <c r="AX37" s="62">
        <f t="shared" si="2"/>
        <v>4</v>
      </c>
      <c r="AY37" s="62">
        <f t="shared" si="2"/>
        <v>1</v>
      </c>
      <c r="AZ37" s="62" t="str">
        <f t="shared" si="2"/>
        <v/>
      </c>
      <c r="BA37" s="19" t="str">
        <f t="shared" si="2"/>
        <v/>
      </c>
      <c r="BB37" s="19" t="str">
        <f t="shared" si="2"/>
        <v/>
      </c>
      <c r="BD37" s="21"/>
    </row>
    <row r="38" spans="1:56" s="12" customFormat="1" ht="19.5" customHeight="1" outlineLevel="1" collapsed="1" x14ac:dyDescent="0.35">
      <c r="A38" s="59">
        <f>SUM(A39:A50)</f>
        <v>140</v>
      </c>
      <c r="B38" s="56" t="s">
        <v>1</v>
      </c>
      <c r="C38" s="55"/>
      <c r="D38" s="55"/>
      <c r="E38" s="20"/>
      <c r="F38" s="42"/>
      <c r="G38" s="19" t="str">
        <f>IF(SUM(G39:G50)&gt;0,SUM(G39:G50),"")</f>
        <v/>
      </c>
      <c r="H38" s="19" t="str">
        <f>IF(SUM(H39:H50)&gt;0,SUM(H39:H50),"")</f>
        <v/>
      </c>
      <c r="I38" s="19" t="str">
        <f t="shared" ref="I38:BB38" si="3">IF(SUM(I39:I50)&gt;0,SUM(I39:I50),"")</f>
        <v/>
      </c>
      <c r="J38" s="19" t="str">
        <f t="shared" si="3"/>
        <v/>
      </c>
      <c r="K38" s="19" t="str">
        <f t="shared" si="3"/>
        <v/>
      </c>
      <c r="L38" s="19" t="str">
        <f t="shared" si="3"/>
        <v/>
      </c>
      <c r="M38" s="19">
        <f t="shared" si="3"/>
        <v>1</v>
      </c>
      <c r="N38" s="19" t="str">
        <f t="shared" si="3"/>
        <v/>
      </c>
      <c r="O38" s="19" t="str">
        <f t="shared" si="3"/>
        <v/>
      </c>
      <c r="P38" s="19">
        <f t="shared" si="3"/>
        <v>1</v>
      </c>
      <c r="Q38" s="19" t="str">
        <f t="shared" si="3"/>
        <v/>
      </c>
      <c r="R38" s="19">
        <f t="shared" si="3"/>
        <v>1</v>
      </c>
      <c r="S38" s="19">
        <f t="shared" si="3"/>
        <v>3</v>
      </c>
      <c r="T38" s="19">
        <f t="shared" si="3"/>
        <v>2</v>
      </c>
      <c r="U38" s="19">
        <f t="shared" si="3"/>
        <v>5</v>
      </c>
      <c r="V38" s="19">
        <f t="shared" si="3"/>
        <v>4</v>
      </c>
      <c r="W38" s="19">
        <f t="shared" si="3"/>
        <v>3</v>
      </c>
      <c r="X38" s="19">
        <f t="shared" si="3"/>
        <v>5</v>
      </c>
      <c r="Y38" s="19">
        <f t="shared" si="3"/>
        <v>3</v>
      </c>
      <c r="Z38" s="19">
        <f t="shared" si="3"/>
        <v>4</v>
      </c>
      <c r="AA38" s="19">
        <f t="shared" si="3"/>
        <v>8</v>
      </c>
      <c r="AB38" s="19">
        <f t="shared" si="3"/>
        <v>6</v>
      </c>
      <c r="AC38" s="19">
        <f t="shared" si="3"/>
        <v>5</v>
      </c>
      <c r="AD38" s="19">
        <f t="shared" si="3"/>
        <v>6</v>
      </c>
      <c r="AE38" s="19">
        <f t="shared" si="3"/>
        <v>6</v>
      </c>
      <c r="AF38" s="19">
        <f t="shared" si="3"/>
        <v>4</v>
      </c>
      <c r="AG38" s="19">
        <f t="shared" si="3"/>
        <v>5</v>
      </c>
      <c r="AH38" s="19">
        <f t="shared" si="3"/>
        <v>5</v>
      </c>
      <c r="AI38" s="19">
        <f t="shared" si="3"/>
        <v>6</v>
      </c>
      <c r="AJ38" s="19">
        <f t="shared" si="3"/>
        <v>5</v>
      </c>
      <c r="AK38" s="19">
        <f t="shared" si="3"/>
        <v>5</v>
      </c>
      <c r="AL38" s="19">
        <f t="shared" si="3"/>
        <v>5</v>
      </c>
      <c r="AM38" s="19">
        <f t="shared" si="3"/>
        <v>4</v>
      </c>
      <c r="AN38" s="19">
        <f t="shared" si="3"/>
        <v>3</v>
      </c>
      <c r="AO38" s="19">
        <f t="shared" si="3"/>
        <v>5</v>
      </c>
      <c r="AP38" s="19">
        <f t="shared" si="3"/>
        <v>3</v>
      </c>
      <c r="AQ38" s="19">
        <f t="shared" si="3"/>
        <v>2</v>
      </c>
      <c r="AR38" s="19">
        <f t="shared" si="3"/>
        <v>3</v>
      </c>
      <c r="AS38" s="19">
        <f t="shared" si="3"/>
        <v>3</v>
      </c>
      <c r="AT38" s="19">
        <f t="shared" si="3"/>
        <v>2</v>
      </c>
      <c r="AU38" s="19">
        <f t="shared" si="3"/>
        <v>7</v>
      </c>
      <c r="AV38" s="19">
        <f t="shared" si="3"/>
        <v>4</v>
      </c>
      <c r="AW38" s="19">
        <f t="shared" si="3"/>
        <v>1</v>
      </c>
      <c r="AX38" s="19">
        <f t="shared" si="3"/>
        <v>4</v>
      </c>
      <c r="AY38" s="19">
        <f t="shared" si="3"/>
        <v>1</v>
      </c>
      <c r="AZ38" s="19" t="str">
        <f t="shared" si="3"/>
        <v/>
      </c>
      <c r="BA38" s="19" t="str">
        <f t="shared" si="3"/>
        <v/>
      </c>
      <c r="BB38" s="19" t="str">
        <f t="shared" si="3"/>
        <v/>
      </c>
      <c r="BD38" s="22"/>
    </row>
    <row r="39" spans="1:56" ht="19.5" customHeight="1" outlineLevel="2" x14ac:dyDescent="0.3">
      <c r="A39" s="60">
        <v>26</v>
      </c>
      <c r="B39" s="57" t="s">
        <v>23</v>
      </c>
      <c r="C39" s="66">
        <v>44013</v>
      </c>
      <c r="D39" s="66">
        <v>45139</v>
      </c>
      <c r="E39" s="17" t="s">
        <v>10</v>
      </c>
      <c r="F39" s="43"/>
      <c r="G39" s="38"/>
      <c r="H39" s="18"/>
      <c r="I39" s="18"/>
      <c r="J39" s="18"/>
      <c r="K39" s="18"/>
      <c r="L39" s="18"/>
      <c r="M39" s="18">
        <v>1</v>
      </c>
      <c r="N39" s="18"/>
      <c r="O39" s="18"/>
      <c r="P39" s="18"/>
      <c r="Q39" s="18"/>
      <c r="R39" s="18"/>
      <c r="S39" s="18">
        <v>1</v>
      </c>
      <c r="T39" s="18">
        <v>1</v>
      </c>
      <c r="U39" s="18">
        <v>1</v>
      </c>
      <c r="V39" s="18"/>
      <c r="W39" s="18">
        <v>1</v>
      </c>
      <c r="X39" s="18">
        <v>1</v>
      </c>
      <c r="Y39" s="18"/>
      <c r="Z39" s="18">
        <v>1</v>
      </c>
      <c r="AA39" s="18">
        <v>1</v>
      </c>
      <c r="AB39" s="18">
        <v>1</v>
      </c>
      <c r="AC39" s="18"/>
      <c r="AD39" s="18">
        <v>1</v>
      </c>
      <c r="AE39" s="18">
        <v>1</v>
      </c>
      <c r="AF39" s="18"/>
      <c r="AG39" s="18">
        <v>1</v>
      </c>
      <c r="AH39" s="18">
        <v>1</v>
      </c>
      <c r="AI39" s="18">
        <v>1</v>
      </c>
      <c r="AJ39" s="18">
        <v>1</v>
      </c>
      <c r="AK39" s="18">
        <v>1</v>
      </c>
      <c r="AL39" s="18">
        <v>1</v>
      </c>
      <c r="AM39" s="18"/>
      <c r="AN39" s="18">
        <v>1</v>
      </c>
      <c r="AO39" s="18">
        <v>1</v>
      </c>
      <c r="AP39" s="18">
        <v>1</v>
      </c>
      <c r="AQ39" s="18"/>
      <c r="AR39" s="18">
        <v>1</v>
      </c>
      <c r="AS39" s="18">
        <v>1</v>
      </c>
      <c r="AT39" s="18"/>
      <c r="AU39" s="18">
        <v>1</v>
      </c>
      <c r="AV39" s="18">
        <v>1</v>
      </c>
      <c r="AW39" s="18"/>
      <c r="AX39" s="18">
        <v>2</v>
      </c>
      <c r="AY39" s="18"/>
      <c r="AZ39" s="18"/>
      <c r="BA39" s="18"/>
      <c r="BB39" s="18"/>
      <c r="BD39" s="22"/>
    </row>
    <row r="40" spans="1:56" ht="19.5" customHeight="1" outlineLevel="2" x14ac:dyDescent="0.3">
      <c r="A40" s="60">
        <v>29</v>
      </c>
      <c r="B40" s="57" t="s">
        <v>26</v>
      </c>
      <c r="C40" s="66">
        <v>44105</v>
      </c>
      <c r="D40" s="66">
        <v>45139</v>
      </c>
      <c r="E40" s="17" t="s">
        <v>10</v>
      </c>
      <c r="F40" s="43"/>
      <c r="G40" s="38"/>
      <c r="H40" s="18"/>
      <c r="I40" s="18"/>
      <c r="J40" s="18"/>
      <c r="K40" s="18"/>
      <c r="L40" s="18"/>
      <c r="M40" s="18"/>
      <c r="N40" s="18"/>
      <c r="O40" s="18"/>
      <c r="P40" s="18">
        <v>1</v>
      </c>
      <c r="Q40" s="18"/>
      <c r="R40" s="18"/>
      <c r="S40" s="18"/>
      <c r="T40" s="18"/>
      <c r="U40" s="18">
        <v>2</v>
      </c>
      <c r="V40" s="18">
        <v>1</v>
      </c>
      <c r="W40" s="18"/>
      <c r="X40" s="18">
        <v>1</v>
      </c>
      <c r="Y40" s="18">
        <v>1</v>
      </c>
      <c r="Z40" s="18">
        <v>1</v>
      </c>
      <c r="AA40" s="18">
        <v>1</v>
      </c>
      <c r="AB40" s="18">
        <v>1</v>
      </c>
      <c r="AC40" s="18">
        <v>1</v>
      </c>
      <c r="AD40" s="18">
        <v>1</v>
      </c>
      <c r="AE40" s="18">
        <v>1</v>
      </c>
      <c r="AF40" s="18">
        <v>1</v>
      </c>
      <c r="AG40" s="18"/>
      <c r="AH40" s="18">
        <v>1</v>
      </c>
      <c r="AI40" s="18">
        <v>1</v>
      </c>
      <c r="AJ40" s="18">
        <v>1</v>
      </c>
      <c r="AK40" s="18">
        <v>1</v>
      </c>
      <c r="AL40" s="18">
        <v>1</v>
      </c>
      <c r="AM40" s="18">
        <v>1</v>
      </c>
      <c r="AN40" s="18">
        <v>1</v>
      </c>
      <c r="AO40" s="18">
        <v>1</v>
      </c>
      <c r="AP40" s="18">
        <v>1</v>
      </c>
      <c r="AQ40" s="18"/>
      <c r="AR40" s="18">
        <v>1</v>
      </c>
      <c r="AS40" s="18">
        <v>1</v>
      </c>
      <c r="AT40" s="18">
        <v>1</v>
      </c>
      <c r="AU40" s="18">
        <v>1</v>
      </c>
      <c r="AV40" s="18">
        <v>1</v>
      </c>
      <c r="AW40" s="18">
        <v>1</v>
      </c>
      <c r="AX40" s="18">
        <v>1</v>
      </c>
      <c r="AY40" s="18"/>
      <c r="AZ40" s="18"/>
      <c r="BA40" s="18"/>
      <c r="BB40" s="18"/>
      <c r="BD40" s="22"/>
    </row>
    <row r="41" spans="1:56" ht="19.5" customHeight="1" outlineLevel="2" x14ac:dyDescent="0.3">
      <c r="A41" s="60">
        <v>5</v>
      </c>
      <c r="B41" s="57" t="s">
        <v>27</v>
      </c>
      <c r="C41" s="66">
        <v>45047</v>
      </c>
      <c r="D41" s="66">
        <v>45078</v>
      </c>
      <c r="E41" s="17" t="s">
        <v>10</v>
      </c>
      <c r="F41" s="43"/>
      <c r="G41" s="3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v>3</v>
      </c>
      <c r="AV41" s="18">
        <v>2</v>
      </c>
      <c r="AW41" s="18"/>
      <c r="AX41" s="18"/>
      <c r="AY41" s="18"/>
      <c r="AZ41" s="18"/>
      <c r="BA41" s="18"/>
      <c r="BB41" s="18"/>
      <c r="BD41" s="22"/>
    </row>
    <row r="42" spans="1:56" ht="19.5" customHeight="1" outlineLevel="2" x14ac:dyDescent="0.3">
      <c r="A42" s="60">
        <v>11</v>
      </c>
      <c r="B42" s="57" t="s">
        <v>28</v>
      </c>
      <c r="C42" s="66">
        <v>44166</v>
      </c>
      <c r="D42" s="66">
        <v>45170</v>
      </c>
      <c r="E42" s="17" t="s">
        <v>10</v>
      </c>
      <c r="F42" s="43"/>
      <c r="G42" s="38"/>
      <c r="H42" s="18"/>
      <c r="I42" s="18"/>
      <c r="J42" s="18"/>
      <c r="K42" s="18"/>
      <c r="L42" s="18"/>
      <c r="M42" s="18"/>
      <c r="N42" s="18"/>
      <c r="O42" s="18"/>
      <c r="P42" s="18"/>
      <c r="Q42" s="18"/>
      <c r="R42" s="18">
        <v>1</v>
      </c>
      <c r="S42" s="18"/>
      <c r="T42" s="18">
        <v>1</v>
      </c>
      <c r="U42" s="18"/>
      <c r="V42" s="18"/>
      <c r="W42" s="18">
        <v>1</v>
      </c>
      <c r="X42" s="18"/>
      <c r="Y42" s="18"/>
      <c r="Z42" s="18"/>
      <c r="AA42" s="18">
        <v>1</v>
      </c>
      <c r="AB42" s="18"/>
      <c r="AC42" s="18"/>
      <c r="AD42" s="18"/>
      <c r="AE42" s="18">
        <v>1</v>
      </c>
      <c r="AF42" s="18"/>
      <c r="AG42" s="18"/>
      <c r="AH42" s="18"/>
      <c r="AI42" s="18">
        <v>1</v>
      </c>
      <c r="AJ42" s="18"/>
      <c r="AK42" s="18"/>
      <c r="AL42" s="18"/>
      <c r="AM42" s="18">
        <v>1</v>
      </c>
      <c r="AN42" s="18"/>
      <c r="AO42" s="18"/>
      <c r="AP42" s="18"/>
      <c r="AQ42" s="18">
        <v>1</v>
      </c>
      <c r="AR42" s="18"/>
      <c r="AS42" s="18"/>
      <c r="AT42" s="18"/>
      <c r="AU42" s="18">
        <v>1</v>
      </c>
      <c r="AV42" s="18"/>
      <c r="AW42" s="18"/>
      <c r="AX42" s="18">
        <v>1</v>
      </c>
      <c r="AY42" s="18">
        <v>1</v>
      </c>
      <c r="AZ42" s="18"/>
      <c r="BA42" s="18"/>
      <c r="BB42" s="18"/>
      <c r="BD42" s="22"/>
    </row>
    <row r="43" spans="1:56" ht="19.5" customHeight="1" outlineLevel="2" x14ac:dyDescent="0.3">
      <c r="A43" s="60">
        <v>1</v>
      </c>
      <c r="B43" s="57" t="s">
        <v>29</v>
      </c>
      <c r="C43" s="66">
        <v>44470</v>
      </c>
      <c r="D43" s="66">
        <v>44470</v>
      </c>
      <c r="E43" s="17" t="s">
        <v>10</v>
      </c>
      <c r="F43" s="43"/>
      <c r="G43" s="38"/>
      <c r="H43" s="18"/>
      <c r="I43" s="18"/>
      <c r="J43" s="18"/>
      <c r="K43" s="18"/>
      <c r="L43" s="18"/>
      <c r="M43" s="18"/>
      <c r="N43" s="18"/>
      <c r="O43" s="18"/>
      <c r="P43" s="18"/>
      <c r="Q43" s="18"/>
      <c r="R43" s="18"/>
      <c r="S43" s="18"/>
      <c r="T43" s="18"/>
      <c r="U43" s="18"/>
      <c r="V43" s="18"/>
      <c r="W43" s="18"/>
      <c r="X43" s="18"/>
      <c r="Y43" s="18"/>
      <c r="Z43" s="18"/>
      <c r="AA43" s="18"/>
      <c r="AB43" s="18">
        <v>1</v>
      </c>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D43" s="22"/>
    </row>
    <row r="44" spans="1:56" ht="19.5" customHeight="1" outlineLevel="2" x14ac:dyDescent="0.3">
      <c r="A44" s="60">
        <v>26</v>
      </c>
      <c r="B44" s="57" t="s">
        <v>24</v>
      </c>
      <c r="C44" s="66">
        <v>44287</v>
      </c>
      <c r="D44" s="66">
        <v>45047</v>
      </c>
      <c r="E44" s="17" t="s">
        <v>10</v>
      </c>
      <c r="F44" s="43"/>
      <c r="G44" s="38"/>
      <c r="H44" s="18"/>
      <c r="I44" s="18"/>
      <c r="J44" s="18"/>
      <c r="K44" s="18"/>
      <c r="L44" s="18"/>
      <c r="M44" s="18"/>
      <c r="N44" s="18"/>
      <c r="O44" s="18"/>
      <c r="P44" s="18"/>
      <c r="Q44" s="18"/>
      <c r="R44" s="18"/>
      <c r="S44" s="18"/>
      <c r="T44" s="18"/>
      <c r="U44" s="18"/>
      <c r="V44" s="18">
        <v>1</v>
      </c>
      <c r="W44" s="18">
        <v>1</v>
      </c>
      <c r="X44" s="18">
        <v>1</v>
      </c>
      <c r="Y44" s="18">
        <v>1</v>
      </c>
      <c r="Z44" s="18">
        <v>1</v>
      </c>
      <c r="AA44" s="18">
        <v>1</v>
      </c>
      <c r="AB44" s="18">
        <v>1</v>
      </c>
      <c r="AC44" s="18">
        <v>1</v>
      </c>
      <c r="AD44" s="18">
        <v>1</v>
      </c>
      <c r="AE44" s="18">
        <v>1</v>
      </c>
      <c r="AF44" s="18">
        <v>1</v>
      </c>
      <c r="AG44" s="18">
        <v>1</v>
      </c>
      <c r="AH44" s="18">
        <v>1</v>
      </c>
      <c r="AI44" s="18">
        <v>1</v>
      </c>
      <c r="AJ44" s="18">
        <v>1</v>
      </c>
      <c r="AK44" s="18">
        <v>1</v>
      </c>
      <c r="AL44" s="18">
        <v>1</v>
      </c>
      <c r="AM44" s="18">
        <v>1</v>
      </c>
      <c r="AN44" s="18">
        <v>1</v>
      </c>
      <c r="AO44" s="18">
        <v>1</v>
      </c>
      <c r="AP44" s="18">
        <v>1</v>
      </c>
      <c r="AQ44" s="18">
        <v>1</v>
      </c>
      <c r="AR44" s="18">
        <v>1</v>
      </c>
      <c r="AS44" s="18">
        <v>1</v>
      </c>
      <c r="AT44" s="18">
        <v>1</v>
      </c>
      <c r="AU44" s="18">
        <v>1</v>
      </c>
      <c r="AV44" s="18"/>
      <c r="AW44" s="18"/>
      <c r="AX44" s="18"/>
      <c r="AY44" s="18"/>
      <c r="AZ44" s="18"/>
      <c r="BA44" s="18"/>
      <c r="BB44" s="18"/>
      <c r="BD44" s="22"/>
    </row>
    <row r="45" spans="1:56" ht="19.5" customHeight="1" outlineLevel="2" x14ac:dyDescent="0.3">
      <c r="A45" s="60">
        <v>12</v>
      </c>
      <c r="B45" s="57" t="s">
        <v>25</v>
      </c>
      <c r="C45" s="66">
        <v>44440</v>
      </c>
      <c r="D45" s="66">
        <v>44743</v>
      </c>
      <c r="E45" s="17" t="s">
        <v>10</v>
      </c>
      <c r="F45" s="43"/>
      <c r="G45" s="38"/>
      <c r="H45" s="18"/>
      <c r="I45" s="18"/>
      <c r="J45" s="18"/>
      <c r="K45" s="18"/>
      <c r="L45" s="18"/>
      <c r="M45" s="18"/>
      <c r="N45" s="18"/>
      <c r="O45" s="18"/>
      <c r="P45" s="18"/>
      <c r="Q45" s="18"/>
      <c r="R45" s="18"/>
      <c r="S45" s="18"/>
      <c r="T45" s="18"/>
      <c r="U45" s="18"/>
      <c r="V45" s="18"/>
      <c r="W45" s="18"/>
      <c r="X45" s="18"/>
      <c r="Y45" s="18"/>
      <c r="Z45" s="18"/>
      <c r="AA45" s="18">
        <v>2</v>
      </c>
      <c r="AB45" s="18">
        <v>1</v>
      </c>
      <c r="AC45" s="18">
        <v>1</v>
      </c>
      <c r="AD45" s="18">
        <v>1</v>
      </c>
      <c r="AE45" s="18">
        <v>1</v>
      </c>
      <c r="AF45" s="18">
        <v>1</v>
      </c>
      <c r="AG45" s="18">
        <v>1</v>
      </c>
      <c r="AH45" s="18">
        <v>1</v>
      </c>
      <c r="AI45" s="18">
        <v>1</v>
      </c>
      <c r="AJ45" s="18">
        <v>1</v>
      </c>
      <c r="AK45" s="18">
        <v>1</v>
      </c>
      <c r="AL45" s="18"/>
      <c r="AM45" s="18"/>
      <c r="AN45" s="18"/>
      <c r="AO45" s="18"/>
      <c r="AP45" s="18"/>
      <c r="AQ45" s="18"/>
      <c r="AR45" s="18"/>
      <c r="AS45" s="18"/>
      <c r="AT45" s="18"/>
      <c r="AU45" s="18"/>
      <c r="AV45" s="18"/>
      <c r="AW45" s="18"/>
      <c r="AX45" s="18"/>
      <c r="AY45" s="18"/>
      <c r="AZ45" s="18"/>
      <c r="BA45" s="18"/>
      <c r="BB45" s="18"/>
      <c r="BD45" s="22"/>
    </row>
    <row r="46" spans="1:56" ht="19.5" customHeight="1" outlineLevel="2" x14ac:dyDescent="0.3">
      <c r="A46" s="60">
        <v>3</v>
      </c>
      <c r="B46" s="57" t="s">
        <v>30</v>
      </c>
      <c r="C46" s="66">
        <v>44501</v>
      </c>
      <c r="D46" s="66">
        <v>44866</v>
      </c>
      <c r="E46" s="17" t="s">
        <v>10</v>
      </c>
      <c r="F46" s="43"/>
      <c r="G46" s="38"/>
      <c r="H46" s="18"/>
      <c r="I46" s="18"/>
      <c r="J46" s="18"/>
      <c r="K46" s="18"/>
      <c r="L46" s="18"/>
      <c r="M46" s="18"/>
      <c r="N46" s="18"/>
      <c r="O46" s="18"/>
      <c r="P46" s="18"/>
      <c r="Q46" s="18"/>
      <c r="R46" s="18"/>
      <c r="S46" s="18"/>
      <c r="T46" s="18"/>
      <c r="U46" s="18"/>
      <c r="V46" s="18"/>
      <c r="W46" s="18"/>
      <c r="X46" s="18"/>
      <c r="Y46" s="18"/>
      <c r="Z46" s="18"/>
      <c r="AA46" s="18"/>
      <c r="AB46" s="18"/>
      <c r="AC46" s="18">
        <v>1</v>
      </c>
      <c r="AD46" s="18"/>
      <c r="AE46" s="18"/>
      <c r="AF46" s="18"/>
      <c r="AG46" s="18"/>
      <c r="AH46" s="18"/>
      <c r="AI46" s="18"/>
      <c r="AJ46" s="18"/>
      <c r="AK46" s="18"/>
      <c r="AL46" s="18"/>
      <c r="AM46" s="18"/>
      <c r="AN46" s="18"/>
      <c r="AO46" s="18">
        <v>2</v>
      </c>
      <c r="AP46" s="18"/>
      <c r="AQ46" s="18"/>
      <c r="AR46" s="18"/>
      <c r="AS46" s="18"/>
      <c r="AT46" s="18"/>
      <c r="AU46" s="18"/>
      <c r="AV46" s="18"/>
      <c r="AW46" s="18"/>
      <c r="AX46" s="18"/>
      <c r="AY46" s="18"/>
      <c r="AZ46" s="18"/>
      <c r="BA46" s="18"/>
      <c r="BB46" s="18"/>
      <c r="BD46" s="22"/>
    </row>
    <row r="47" spans="1:56" ht="19.5" customHeight="1" outlineLevel="2" x14ac:dyDescent="0.3">
      <c r="A47" s="60">
        <v>1</v>
      </c>
      <c r="B47" s="57" t="s">
        <v>31</v>
      </c>
      <c r="C47" s="66">
        <v>44774</v>
      </c>
      <c r="D47" s="66">
        <v>44774</v>
      </c>
      <c r="E47" s="17" t="s">
        <v>10</v>
      </c>
      <c r="F47" s="43"/>
      <c r="G47" s="3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v>1</v>
      </c>
      <c r="AM47" s="18"/>
      <c r="AN47" s="18"/>
      <c r="AO47" s="18"/>
      <c r="AP47" s="18"/>
      <c r="AQ47" s="18"/>
      <c r="AR47" s="18"/>
      <c r="AS47" s="18"/>
      <c r="AT47" s="18"/>
      <c r="AU47" s="18"/>
      <c r="AV47" s="18"/>
      <c r="AW47" s="18"/>
      <c r="AX47" s="18"/>
      <c r="AY47" s="18"/>
      <c r="AZ47" s="18"/>
      <c r="BA47" s="18"/>
      <c r="BB47" s="18"/>
      <c r="BD47" s="22"/>
    </row>
    <row r="48" spans="1:56" ht="19.5" customHeight="1" outlineLevel="2" x14ac:dyDescent="0.3">
      <c r="A48" s="60">
        <v>4</v>
      </c>
      <c r="B48" s="57" t="s">
        <v>32</v>
      </c>
      <c r="C48" s="66">
        <v>44287</v>
      </c>
      <c r="D48" s="66">
        <v>44531</v>
      </c>
      <c r="E48" s="17" t="s">
        <v>10</v>
      </c>
      <c r="F48" s="43"/>
      <c r="G48" s="38"/>
      <c r="H48" s="18"/>
      <c r="I48" s="18"/>
      <c r="J48" s="18"/>
      <c r="K48" s="18"/>
      <c r="L48" s="18"/>
      <c r="M48" s="18"/>
      <c r="N48" s="18"/>
      <c r="O48" s="18"/>
      <c r="P48" s="18"/>
      <c r="Q48" s="18"/>
      <c r="R48" s="18"/>
      <c r="S48" s="18"/>
      <c r="T48" s="18"/>
      <c r="U48" s="18"/>
      <c r="V48" s="18">
        <v>1</v>
      </c>
      <c r="W48" s="18"/>
      <c r="X48" s="18">
        <v>1</v>
      </c>
      <c r="Y48" s="18"/>
      <c r="Z48" s="18"/>
      <c r="AA48" s="18">
        <v>1</v>
      </c>
      <c r="AB48" s="18"/>
      <c r="AC48" s="18"/>
      <c r="AD48" s="18">
        <v>1</v>
      </c>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D48" s="22"/>
    </row>
    <row r="49" spans="1:56" ht="19.5" customHeight="1" outlineLevel="2" x14ac:dyDescent="0.3">
      <c r="A49" s="60">
        <v>21</v>
      </c>
      <c r="B49" s="57" t="s">
        <v>33</v>
      </c>
      <c r="C49" s="66">
        <v>44197</v>
      </c>
      <c r="D49" s="66">
        <v>44805</v>
      </c>
      <c r="E49" s="17" t="s">
        <v>10</v>
      </c>
      <c r="F49" s="43"/>
      <c r="G49" s="38"/>
      <c r="H49" s="18"/>
      <c r="I49" s="18"/>
      <c r="J49" s="18"/>
      <c r="K49" s="18"/>
      <c r="L49" s="18"/>
      <c r="M49" s="18"/>
      <c r="N49" s="18"/>
      <c r="O49" s="18"/>
      <c r="P49" s="18"/>
      <c r="Q49" s="18"/>
      <c r="R49" s="18"/>
      <c r="S49" s="18">
        <v>2</v>
      </c>
      <c r="T49" s="18"/>
      <c r="U49" s="18">
        <v>2</v>
      </c>
      <c r="V49" s="18">
        <v>1</v>
      </c>
      <c r="W49" s="18"/>
      <c r="X49" s="18">
        <v>1</v>
      </c>
      <c r="Y49" s="18">
        <v>1</v>
      </c>
      <c r="Z49" s="18">
        <v>1</v>
      </c>
      <c r="AA49" s="18">
        <v>1</v>
      </c>
      <c r="AB49" s="18">
        <v>1</v>
      </c>
      <c r="AC49" s="18">
        <v>1</v>
      </c>
      <c r="AD49" s="18">
        <v>1</v>
      </c>
      <c r="AE49" s="18">
        <v>1</v>
      </c>
      <c r="AF49" s="18">
        <v>1</v>
      </c>
      <c r="AG49" s="18">
        <v>1</v>
      </c>
      <c r="AH49" s="18">
        <v>1</v>
      </c>
      <c r="AI49" s="18">
        <v>1</v>
      </c>
      <c r="AJ49" s="18">
        <v>1</v>
      </c>
      <c r="AK49" s="18">
        <v>1</v>
      </c>
      <c r="AL49" s="18">
        <v>1</v>
      </c>
      <c r="AM49" s="18">
        <v>1</v>
      </c>
      <c r="AN49" s="18"/>
      <c r="AO49" s="18"/>
      <c r="AP49" s="18"/>
      <c r="AQ49" s="18"/>
      <c r="AR49" s="18"/>
      <c r="AS49" s="18"/>
      <c r="AT49" s="18"/>
      <c r="AU49" s="18"/>
      <c r="AV49" s="18"/>
      <c r="AW49" s="18"/>
      <c r="AX49" s="18"/>
      <c r="AY49" s="18"/>
      <c r="AZ49" s="18"/>
      <c r="BA49" s="18"/>
      <c r="BB49" s="18"/>
      <c r="BD49" s="22"/>
    </row>
    <row r="50" spans="1:56" ht="19.5" customHeight="1" outlineLevel="2" x14ac:dyDescent="0.3">
      <c r="A50" s="60">
        <v>1</v>
      </c>
      <c r="B50" s="57" t="s">
        <v>34</v>
      </c>
      <c r="C50" s="66">
        <v>44621</v>
      </c>
      <c r="D50" s="66">
        <v>44621</v>
      </c>
      <c r="E50" s="17" t="s">
        <v>10</v>
      </c>
      <c r="F50" s="43"/>
      <c r="G50" s="3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v>1</v>
      </c>
      <c r="AH50" s="18"/>
      <c r="AI50" s="18"/>
      <c r="AJ50" s="18"/>
      <c r="AK50" s="18"/>
      <c r="AL50" s="18"/>
      <c r="AM50" s="18"/>
      <c r="AN50" s="18"/>
      <c r="AO50" s="18"/>
      <c r="AP50" s="18"/>
      <c r="AQ50" s="18"/>
      <c r="AR50" s="18"/>
      <c r="AS50" s="18"/>
      <c r="AT50" s="18"/>
      <c r="AU50" s="18"/>
      <c r="AV50" s="18"/>
      <c r="AW50" s="18"/>
      <c r="AX50" s="18"/>
      <c r="AY50" s="18"/>
      <c r="AZ50" s="18"/>
      <c r="BA50" s="18"/>
      <c r="BB50" s="18"/>
      <c r="BD50" s="22"/>
    </row>
    <row r="51" spans="1:56" s="12" customFormat="1" ht="19.5" customHeight="1" x14ac:dyDescent="0.35">
      <c r="A51" s="62">
        <f>SUM(A52)</f>
        <v>23</v>
      </c>
      <c r="B51" s="63" t="s">
        <v>69</v>
      </c>
      <c r="C51" s="55"/>
      <c r="D51" s="55"/>
      <c r="E51" s="20"/>
      <c r="F51" s="42"/>
      <c r="G51" s="19"/>
      <c r="H51" s="19"/>
      <c r="I51" s="19"/>
      <c r="J51" s="19"/>
      <c r="K51" s="19"/>
      <c r="L51" s="19"/>
      <c r="M51" s="19"/>
      <c r="N51" s="19"/>
      <c r="O51" s="19"/>
      <c r="P51" s="19"/>
      <c r="Q51" s="19"/>
      <c r="R51" s="19"/>
      <c r="S51" s="19"/>
      <c r="T51" s="62"/>
      <c r="U51" s="62">
        <f>U52</f>
        <v>2</v>
      </c>
      <c r="V51" s="62" t="str">
        <f t="shared" ref="V51:BB51" si="4">V52</f>
        <v/>
      </c>
      <c r="W51" s="62" t="str">
        <f t="shared" si="4"/>
        <v/>
      </c>
      <c r="X51" s="62" t="str">
        <f t="shared" si="4"/>
        <v/>
      </c>
      <c r="Y51" s="62">
        <f t="shared" si="4"/>
        <v>1</v>
      </c>
      <c r="Z51" s="62">
        <f t="shared" si="4"/>
        <v>2</v>
      </c>
      <c r="AA51" s="62">
        <f t="shared" si="4"/>
        <v>1</v>
      </c>
      <c r="AB51" s="62">
        <f t="shared" si="4"/>
        <v>5</v>
      </c>
      <c r="AC51" s="62">
        <f t="shared" si="4"/>
        <v>2</v>
      </c>
      <c r="AD51" s="62">
        <f t="shared" si="4"/>
        <v>1</v>
      </c>
      <c r="AE51" s="62">
        <f t="shared" si="4"/>
        <v>1</v>
      </c>
      <c r="AF51" s="62">
        <f t="shared" si="4"/>
        <v>2</v>
      </c>
      <c r="AG51" s="62">
        <f t="shared" si="4"/>
        <v>1</v>
      </c>
      <c r="AH51" s="62">
        <f t="shared" si="4"/>
        <v>1</v>
      </c>
      <c r="AI51" s="62">
        <f t="shared" si="4"/>
        <v>4</v>
      </c>
      <c r="AJ51" s="62" t="str">
        <f t="shared" si="4"/>
        <v/>
      </c>
      <c r="AK51" s="62" t="str">
        <f t="shared" si="4"/>
        <v/>
      </c>
      <c r="AL51" s="19" t="str">
        <f t="shared" si="4"/>
        <v/>
      </c>
      <c r="AM51" s="19" t="str">
        <f t="shared" si="4"/>
        <v/>
      </c>
      <c r="AN51" s="19" t="str">
        <f t="shared" si="4"/>
        <v/>
      </c>
      <c r="AO51" s="19" t="str">
        <f t="shared" si="4"/>
        <v/>
      </c>
      <c r="AP51" s="19" t="str">
        <f t="shared" si="4"/>
        <v/>
      </c>
      <c r="AQ51" s="19" t="str">
        <f t="shared" si="4"/>
        <v/>
      </c>
      <c r="AR51" s="19" t="str">
        <f t="shared" si="4"/>
        <v/>
      </c>
      <c r="AS51" s="19" t="str">
        <f t="shared" si="4"/>
        <v/>
      </c>
      <c r="AT51" s="19" t="str">
        <f t="shared" si="4"/>
        <v/>
      </c>
      <c r="AU51" s="19" t="str">
        <f t="shared" si="4"/>
        <v/>
      </c>
      <c r="AV51" s="19" t="str">
        <f t="shared" si="4"/>
        <v/>
      </c>
      <c r="AW51" s="19" t="str">
        <f t="shared" si="4"/>
        <v/>
      </c>
      <c r="AX51" s="19" t="str">
        <f t="shared" si="4"/>
        <v/>
      </c>
      <c r="AY51" s="19" t="str">
        <f t="shared" si="4"/>
        <v/>
      </c>
      <c r="AZ51" s="19" t="str">
        <f t="shared" si="4"/>
        <v/>
      </c>
      <c r="BA51" s="19" t="str">
        <f t="shared" si="4"/>
        <v/>
      </c>
      <c r="BB51" s="19" t="str">
        <f t="shared" si="4"/>
        <v/>
      </c>
      <c r="BD51" s="21"/>
    </row>
    <row r="52" spans="1:56" s="12" customFormat="1" ht="19.5" customHeight="1" outlineLevel="1" x14ac:dyDescent="0.35">
      <c r="A52" s="59">
        <f>SUM(A53:A60)</f>
        <v>23</v>
      </c>
      <c r="B52" s="56" t="s">
        <v>2</v>
      </c>
      <c r="C52" s="55"/>
      <c r="D52" s="55"/>
      <c r="E52" s="20"/>
      <c r="F52" s="42"/>
      <c r="G52" s="19" t="str">
        <f>IF(SUM(G53:G60)&gt;0,SUM(G53:G60),"")</f>
        <v/>
      </c>
      <c r="H52" s="19" t="str">
        <f t="shared" ref="H52:BB52" si="5">IF(SUM(H53:H60)&gt;0,SUM(H53:H60),"")</f>
        <v/>
      </c>
      <c r="I52" s="19" t="str">
        <f t="shared" si="5"/>
        <v/>
      </c>
      <c r="J52" s="19" t="str">
        <f t="shared" si="5"/>
        <v/>
      </c>
      <c r="K52" s="19" t="str">
        <f t="shared" si="5"/>
        <v/>
      </c>
      <c r="L52" s="19" t="str">
        <f t="shared" si="5"/>
        <v/>
      </c>
      <c r="M52" s="19" t="str">
        <f t="shared" si="5"/>
        <v/>
      </c>
      <c r="N52" s="19" t="str">
        <f t="shared" si="5"/>
        <v/>
      </c>
      <c r="O52" s="19" t="str">
        <f t="shared" si="5"/>
        <v/>
      </c>
      <c r="P52" s="19" t="str">
        <f t="shared" si="5"/>
        <v/>
      </c>
      <c r="Q52" s="19" t="str">
        <f t="shared" si="5"/>
        <v/>
      </c>
      <c r="R52" s="19" t="str">
        <f t="shared" si="5"/>
        <v/>
      </c>
      <c r="S52" s="19" t="str">
        <f t="shared" si="5"/>
        <v/>
      </c>
      <c r="T52" s="19" t="str">
        <f t="shared" si="5"/>
        <v/>
      </c>
      <c r="U52" s="19">
        <f t="shared" si="5"/>
        <v>2</v>
      </c>
      <c r="V52" s="19" t="str">
        <f t="shared" si="5"/>
        <v/>
      </c>
      <c r="W52" s="19" t="str">
        <f t="shared" si="5"/>
        <v/>
      </c>
      <c r="X52" s="19" t="str">
        <f t="shared" si="5"/>
        <v/>
      </c>
      <c r="Y52" s="19">
        <f t="shared" si="5"/>
        <v>1</v>
      </c>
      <c r="Z52" s="19">
        <f t="shared" si="5"/>
        <v>2</v>
      </c>
      <c r="AA52" s="19">
        <f t="shared" si="5"/>
        <v>1</v>
      </c>
      <c r="AB52" s="19">
        <f t="shared" si="5"/>
        <v>5</v>
      </c>
      <c r="AC52" s="19">
        <f t="shared" si="5"/>
        <v>2</v>
      </c>
      <c r="AD52" s="19">
        <f t="shared" si="5"/>
        <v>1</v>
      </c>
      <c r="AE52" s="19">
        <f t="shared" si="5"/>
        <v>1</v>
      </c>
      <c r="AF52" s="19">
        <f t="shared" si="5"/>
        <v>2</v>
      </c>
      <c r="AG52" s="19">
        <f t="shared" si="5"/>
        <v>1</v>
      </c>
      <c r="AH52" s="19">
        <f t="shared" si="5"/>
        <v>1</v>
      </c>
      <c r="AI52" s="19">
        <f t="shared" si="5"/>
        <v>4</v>
      </c>
      <c r="AJ52" s="19" t="str">
        <f t="shared" si="5"/>
        <v/>
      </c>
      <c r="AK52" s="19" t="str">
        <f t="shared" si="5"/>
        <v/>
      </c>
      <c r="AL52" s="19" t="str">
        <f t="shared" si="5"/>
        <v/>
      </c>
      <c r="AM52" s="19" t="str">
        <f t="shared" si="5"/>
        <v/>
      </c>
      <c r="AN52" s="19" t="str">
        <f t="shared" si="5"/>
        <v/>
      </c>
      <c r="AO52" s="19" t="str">
        <f t="shared" si="5"/>
        <v/>
      </c>
      <c r="AP52" s="19" t="str">
        <f t="shared" si="5"/>
        <v/>
      </c>
      <c r="AQ52" s="19" t="str">
        <f t="shared" si="5"/>
        <v/>
      </c>
      <c r="AR52" s="19" t="str">
        <f t="shared" si="5"/>
        <v/>
      </c>
      <c r="AS52" s="19" t="str">
        <f t="shared" si="5"/>
        <v/>
      </c>
      <c r="AT52" s="19" t="str">
        <f t="shared" si="5"/>
        <v/>
      </c>
      <c r="AU52" s="19" t="str">
        <f t="shared" si="5"/>
        <v/>
      </c>
      <c r="AV52" s="19" t="str">
        <f t="shared" si="5"/>
        <v/>
      </c>
      <c r="AW52" s="19" t="str">
        <f t="shared" si="5"/>
        <v/>
      </c>
      <c r="AX52" s="19" t="str">
        <f t="shared" si="5"/>
        <v/>
      </c>
      <c r="AY52" s="19" t="str">
        <f t="shared" si="5"/>
        <v/>
      </c>
      <c r="AZ52" s="19" t="str">
        <f t="shared" si="5"/>
        <v/>
      </c>
      <c r="BA52" s="19" t="str">
        <f t="shared" si="5"/>
        <v/>
      </c>
      <c r="BB52" s="19" t="str">
        <f t="shared" si="5"/>
        <v/>
      </c>
      <c r="BD52" s="22"/>
    </row>
    <row r="53" spans="1:56" ht="19.5" customHeight="1" outlineLevel="2" x14ac:dyDescent="0.3">
      <c r="A53" s="61">
        <v>1</v>
      </c>
      <c r="B53" s="58" t="s">
        <v>16</v>
      </c>
      <c r="C53" s="66">
        <v>44652</v>
      </c>
      <c r="D53" s="66">
        <v>44652</v>
      </c>
      <c r="E53" s="32" t="s">
        <v>6</v>
      </c>
      <c r="F53" s="44"/>
      <c r="G53" s="40"/>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v>1</v>
      </c>
      <c r="AI53" s="11"/>
      <c r="AJ53" s="11"/>
      <c r="AK53" s="11"/>
      <c r="AL53" s="11"/>
      <c r="AM53" s="11"/>
      <c r="AN53" s="11"/>
      <c r="AO53" s="11"/>
      <c r="AP53" s="11"/>
      <c r="AQ53" s="11"/>
      <c r="AR53" s="11"/>
      <c r="AS53" s="11"/>
      <c r="AT53" s="11"/>
      <c r="AU53" s="11"/>
      <c r="AV53" s="11"/>
      <c r="AW53" s="11"/>
      <c r="AX53" s="11"/>
      <c r="AY53" s="11"/>
      <c r="AZ53" s="11"/>
      <c r="BA53" s="11"/>
      <c r="BB53" s="11"/>
      <c r="BD53" s="22"/>
    </row>
    <row r="54" spans="1:56" ht="19.5" customHeight="1" outlineLevel="2" x14ac:dyDescent="0.3">
      <c r="A54" s="60">
        <v>2</v>
      </c>
      <c r="B54" s="57" t="s">
        <v>42</v>
      </c>
      <c r="C54" s="66">
        <v>44470</v>
      </c>
      <c r="D54" s="66">
        <v>44621</v>
      </c>
      <c r="E54" s="32" t="s">
        <v>6</v>
      </c>
      <c r="F54" s="43"/>
      <c r="G54" s="38"/>
      <c r="H54" s="18"/>
      <c r="I54" s="18"/>
      <c r="J54" s="18"/>
      <c r="K54" s="18"/>
      <c r="L54" s="18"/>
      <c r="M54" s="18"/>
      <c r="N54" s="18"/>
      <c r="O54" s="18"/>
      <c r="P54" s="18"/>
      <c r="Q54" s="18"/>
      <c r="R54" s="18"/>
      <c r="S54" s="18"/>
      <c r="T54" s="18"/>
      <c r="U54" s="18"/>
      <c r="V54" s="18"/>
      <c r="W54" s="18"/>
      <c r="X54" s="18"/>
      <c r="Y54" s="18"/>
      <c r="Z54" s="18"/>
      <c r="AA54" s="18"/>
      <c r="AB54" s="18">
        <v>1</v>
      </c>
      <c r="AC54" s="18"/>
      <c r="AD54" s="18"/>
      <c r="AE54" s="18"/>
      <c r="AF54" s="18"/>
      <c r="AG54" s="18">
        <v>1</v>
      </c>
      <c r="AH54" s="18"/>
      <c r="AI54" s="18"/>
      <c r="AJ54" s="18"/>
      <c r="AK54" s="18"/>
      <c r="AL54" s="18"/>
      <c r="AM54" s="18"/>
      <c r="AN54" s="18"/>
      <c r="AO54" s="18"/>
      <c r="AP54" s="18"/>
      <c r="AQ54" s="18"/>
      <c r="AR54" s="18"/>
      <c r="AS54" s="18"/>
      <c r="AT54" s="18"/>
      <c r="AU54" s="18"/>
      <c r="AV54" s="18"/>
      <c r="AW54" s="18"/>
      <c r="AX54" s="18"/>
      <c r="AY54" s="18"/>
      <c r="AZ54" s="18"/>
      <c r="BA54" s="18"/>
      <c r="BB54" s="18"/>
      <c r="BD54" s="22"/>
    </row>
    <row r="55" spans="1:56" ht="19.5" customHeight="1" outlineLevel="2" x14ac:dyDescent="0.3">
      <c r="A55" s="60">
        <v>1</v>
      </c>
      <c r="B55" s="57" t="s">
        <v>17</v>
      </c>
      <c r="C55" s="66">
        <v>44470</v>
      </c>
      <c r="D55" s="66">
        <v>44470</v>
      </c>
      <c r="E55" s="32" t="s">
        <v>6</v>
      </c>
      <c r="F55" s="43"/>
      <c r="G55" s="38"/>
      <c r="H55" s="18"/>
      <c r="I55" s="18"/>
      <c r="J55" s="18"/>
      <c r="K55" s="18"/>
      <c r="L55" s="18"/>
      <c r="M55" s="18"/>
      <c r="N55" s="18"/>
      <c r="O55" s="18"/>
      <c r="P55" s="18"/>
      <c r="Q55" s="18"/>
      <c r="R55" s="18"/>
      <c r="S55" s="18"/>
      <c r="T55" s="18"/>
      <c r="U55" s="18"/>
      <c r="V55" s="18"/>
      <c r="W55" s="18"/>
      <c r="X55" s="18"/>
      <c r="Y55" s="18"/>
      <c r="Z55" s="18"/>
      <c r="AA55" s="18"/>
      <c r="AB55" s="18">
        <v>1</v>
      </c>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D55" s="22"/>
    </row>
    <row r="56" spans="1:56" ht="19.5" customHeight="1" outlineLevel="2" x14ac:dyDescent="0.3">
      <c r="A56" s="60">
        <v>4</v>
      </c>
      <c r="B56" s="57" t="s">
        <v>18</v>
      </c>
      <c r="C56" s="66">
        <v>44682</v>
      </c>
      <c r="D56" s="66">
        <v>44682</v>
      </c>
      <c r="E56" s="32" t="s">
        <v>6</v>
      </c>
      <c r="F56" s="43"/>
      <c r="G56" s="3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v>4</v>
      </c>
      <c r="AJ56" s="18"/>
      <c r="AK56" s="18"/>
      <c r="AL56" s="18"/>
      <c r="AM56" s="18"/>
      <c r="AN56" s="18"/>
      <c r="AO56" s="18"/>
      <c r="AP56" s="18"/>
      <c r="AQ56" s="18"/>
      <c r="AR56" s="18"/>
      <c r="AS56" s="18"/>
      <c r="AT56" s="18"/>
      <c r="AU56" s="18"/>
      <c r="AV56" s="18"/>
      <c r="AW56" s="18"/>
      <c r="AX56" s="18"/>
      <c r="AY56" s="18"/>
      <c r="AZ56" s="18"/>
      <c r="BA56" s="18"/>
      <c r="BB56" s="18"/>
      <c r="BD56" s="22"/>
    </row>
    <row r="57" spans="1:56" ht="19.5" customHeight="1" outlineLevel="2" x14ac:dyDescent="0.3">
      <c r="A57" s="60">
        <v>3</v>
      </c>
      <c r="B57" s="57" t="s">
        <v>19</v>
      </c>
      <c r="C57" s="66">
        <v>44256</v>
      </c>
      <c r="D57" s="66">
        <v>44593</v>
      </c>
      <c r="E57" s="32" t="s">
        <v>6</v>
      </c>
      <c r="F57" s="43"/>
      <c r="G57" s="38"/>
      <c r="H57" s="18"/>
      <c r="I57" s="18"/>
      <c r="J57" s="18"/>
      <c r="K57" s="18"/>
      <c r="L57" s="18"/>
      <c r="M57" s="18"/>
      <c r="N57" s="18"/>
      <c r="O57" s="18"/>
      <c r="P57" s="18"/>
      <c r="Q57" s="18"/>
      <c r="R57" s="18"/>
      <c r="S57" s="18"/>
      <c r="T57" s="18"/>
      <c r="U57" s="18">
        <v>1</v>
      </c>
      <c r="V57" s="18"/>
      <c r="W57" s="18"/>
      <c r="X57" s="18"/>
      <c r="Y57" s="18"/>
      <c r="Z57" s="18"/>
      <c r="AA57" s="18"/>
      <c r="AB57" s="18">
        <v>1</v>
      </c>
      <c r="AC57" s="18"/>
      <c r="AD57" s="18"/>
      <c r="AE57" s="18"/>
      <c r="AF57" s="18">
        <v>1</v>
      </c>
      <c r="AG57" s="18"/>
      <c r="AH57" s="18"/>
      <c r="AI57" s="18"/>
      <c r="AJ57" s="18"/>
      <c r="AK57" s="18"/>
      <c r="AL57" s="18"/>
      <c r="AM57" s="18"/>
      <c r="AN57" s="18"/>
      <c r="AO57" s="18"/>
      <c r="AP57" s="18"/>
      <c r="AQ57" s="18"/>
      <c r="AR57" s="18"/>
      <c r="AS57" s="18"/>
      <c r="AT57" s="18"/>
      <c r="AU57" s="18"/>
      <c r="AV57" s="18"/>
      <c r="AW57" s="18"/>
      <c r="AX57" s="18"/>
      <c r="AY57" s="18"/>
      <c r="AZ57" s="18"/>
      <c r="BA57" s="18"/>
      <c r="BB57" s="18"/>
      <c r="BD57" s="22"/>
    </row>
    <row r="58" spans="1:56" ht="19.5" customHeight="1" outlineLevel="2" x14ac:dyDescent="0.3">
      <c r="A58" s="60">
        <v>3</v>
      </c>
      <c r="B58" s="57" t="s">
        <v>20</v>
      </c>
      <c r="C58" s="66">
        <v>44256</v>
      </c>
      <c r="D58" s="66">
        <v>44593</v>
      </c>
      <c r="E58" s="32" t="s">
        <v>6</v>
      </c>
      <c r="F58" s="43"/>
      <c r="G58" s="38"/>
      <c r="H58" s="18"/>
      <c r="I58" s="18"/>
      <c r="J58" s="18"/>
      <c r="K58" s="18"/>
      <c r="L58" s="18"/>
      <c r="M58" s="18"/>
      <c r="N58" s="18"/>
      <c r="O58" s="18"/>
      <c r="P58" s="18"/>
      <c r="Q58" s="18"/>
      <c r="R58" s="18"/>
      <c r="S58" s="18"/>
      <c r="T58" s="18"/>
      <c r="U58" s="18">
        <v>1</v>
      </c>
      <c r="V58" s="18"/>
      <c r="W58" s="18"/>
      <c r="X58" s="18"/>
      <c r="Y58" s="18"/>
      <c r="Z58" s="18"/>
      <c r="AA58" s="18"/>
      <c r="AB58" s="18">
        <v>1</v>
      </c>
      <c r="AC58" s="18"/>
      <c r="AD58" s="18"/>
      <c r="AE58" s="18"/>
      <c r="AF58" s="18">
        <v>1</v>
      </c>
      <c r="AG58" s="18"/>
      <c r="AH58" s="18"/>
      <c r="AI58" s="18"/>
      <c r="AJ58" s="18"/>
      <c r="AK58" s="18"/>
      <c r="AL58" s="18"/>
      <c r="AM58" s="18"/>
      <c r="AN58" s="18"/>
      <c r="AO58" s="18"/>
      <c r="AP58" s="18"/>
      <c r="AQ58" s="18"/>
      <c r="AR58" s="18"/>
      <c r="AS58" s="18"/>
      <c r="AT58" s="18"/>
      <c r="AU58" s="18"/>
      <c r="AV58" s="18"/>
      <c r="AW58" s="18"/>
      <c r="AX58" s="18"/>
      <c r="AY58" s="18"/>
      <c r="AZ58" s="18"/>
      <c r="BA58" s="18"/>
      <c r="BB58" s="18"/>
      <c r="BD58" s="22"/>
    </row>
    <row r="59" spans="1:56" ht="19.5" customHeight="1" outlineLevel="2" x14ac:dyDescent="0.3">
      <c r="A59" s="60">
        <v>1</v>
      </c>
      <c r="B59" s="57" t="s">
        <v>21</v>
      </c>
      <c r="C59" s="66">
        <v>44562</v>
      </c>
      <c r="D59" s="66">
        <v>44562</v>
      </c>
      <c r="E59" s="32" t="s">
        <v>6</v>
      </c>
      <c r="F59" s="43"/>
      <c r="G59" s="38"/>
      <c r="H59" s="18"/>
      <c r="I59" s="18"/>
      <c r="J59" s="18"/>
      <c r="K59" s="18"/>
      <c r="L59" s="18"/>
      <c r="M59" s="18"/>
      <c r="N59" s="18"/>
      <c r="O59" s="18"/>
      <c r="P59" s="18"/>
      <c r="Q59" s="18"/>
      <c r="R59" s="18"/>
      <c r="S59" s="18"/>
      <c r="T59" s="18"/>
      <c r="U59" s="18"/>
      <c r="V59" s="18"/>
      <c r="W59" s="18"/>
      <c r="X59" s="18"/>
      <c r="Y59" s="18"/>
      <c r="Z59" s="18"/>
      <c r="AA59" s="18"/>
      <c r="AB59" s="18"/>
      <c r="AC59" s="18"/>
      <c r="AD59" s="18"/>
      <c r="AE59" s="18">
        <v>1</v>
      </c>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D59" s="22"/>
    </row>
    <row r="60" spans="1:56" ht="19.5" customHeight="1" outlineLevel="2" x14ac:dyDescent="0.3">
      <c r="A60" s="60">
        <v>8</v>
      </c>
      <c r="B60" s="57" t="s">
        <v>41</v>
      </c>
      <c r="C60" s="66">
        <v>44378</v>
      </c>
      <c r="D60" s="66">
        <v>44531</v>
      </c>
      <c r="E60" s="32" t="s">
        <v>6</v>
      </c>
      <c r="F60" s="43"/>
      <c r="G60" s="38"/>
      <c r="H60" s="18"/>
      <c r="I60" s="18"/>
      <c r="J60" s="18"/>
      <c r="K60" s="18"/>
      <c r="L60" s="18"/>
      <c r="M60" s="18"/>
      <c r="N60" s="18"/>
      <c r="O60" s="18"/>
      <c r="P60" s="18"/>
      <c r="Q60" s="18"/>
      <c r="R60" s="18"/>
      <c r="S60" s="18"/>
      <c r="T60" s="18"/>
      <c r="U60" s="18"/>
      <c r="V60" s="18"/>
      <c r="W60" s="18"/>
      <c r="X60" s="18"/>
      <c r="Y60" s="18">
        <v>1</v>
      </c>
      <c r="Z60" s="18">
        <v>2</v>
      </c>
      <c r="AA60" s="18">
        <v>1</v>
      </c>
      <c r="AB60" s="18">
        <v>1</v>
      </c>
      <c r="AC60" s="18">
        <v>2</v>
      </c>
      <c r="AD60" s="18">
        <v>1</v>
      </c>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D60" s="22"/>
    </row>
    <row r="61" spans="1:56" s="12" customFormat="1" ht="19.5" customHeight="1" x14ac:dyDescent="0.35">
      <c r="A61" s="62">
        <f>A62</f>
        <v>7</v>
      </c>
      <c r="B61" s="63" t="s">
        <v>70</v>
      </c>
      <c r="C61" s="55"/>
      <c r="D61" s="55"/>
      <c r="E61" s="20"/>
      <c r="F61" s="42"/>
      <c r="G61" s="20"/>
      <c r="H61" s="20"/>
      <c r="I61" s="20"/>
      <c r="J61" s="20"/>
      <c r="K61" s="20"/>
      <c r="L61" s="20"/>
      <c r="M61" s="20"/>
      <c r="N61" s="20"/>
      <c r="O61" s="20"/>
      <c r="P61" s="20"/>
      <c r="Q61" s="20"/>
      <c r="R61" s="20"/>
      <c r="S61" s="20"/>
      <c r="T61" s="19"/>
      <c r="U61" s="62"/>
      <c r="V61" s="62">
        <f>V62</f>
        <v>1</v>
      </c>
      <c r="W61" s="62" t="str">
        <f t="shared" ref="W61:BB61" si="6">W62</f>
        <v/>
      </c>
      <c r="X61" s="62" t="str">
        <f t="shared" si="6"/>
        <v/>
      </c>
      <c r="Y61" s="62" t="str">
        <f t="shared" si="6"/>
        <v/>
      </c>
      <c r="Z61" s="62">
        <f t="shared" si="6"/>
        <v>1</v>
      </c>
      <c r="AA61" s="62" t="str">
        <f t="shared" si="6"/>
        <v/>
      </c>
      <c r="AB61" s="62" t="str">
        <f t="shared" si="6"/>
        <v/>
      </c>
      <c r="AC61" s="62" t="str">
        <f t="shared" si="6"/>
        <v/>
      </c>
      <c r="AD61" s="62" t="str">
        <f t="shared" si="6"/>
        <v/>
      </c>
      <c r="AE61" s="62" t="str">
        <f t="shared" si="6"/>
        <v/>
      </c>
      <c r="AF61" s="62">
        <f t="shared" si="6"/>
        <v>1</v>
      </c>
      <c r="AG61" s="62">
        <f t="shared" si="6"/>
        <v>1</v>
      </c>
      <c r="AH61" s="62" t="str">
        <f t="shared" si="6"/>
        <v/>
      </c>
      <c r="AI61" s="62">
        <f t="shared" si="6"/>
        <v>1</v>
      </c>
      <c r="AJ61" s="62">
        <f t="shared" si="6"/>
        <v>1</v>
      </c>
      <c r="AK61" s="62" t="str">
        <f t="shared" si="6"/>
        <v/>
      </c>
      <c r="AL61" s="62" t="str">
        <f t="shared" si="6"/>
        <v/>
      </c>
      <c r="AM61" s="62" t="str">
        <f t="shared" si="6"/>
        <v/>
      </c>
      <c r="AN61" s="62">
        <f t="shared" si="6"/>
        <v>1</v>
      </c>
      <c r="AO61" s="62" t="str">
        <f t="shared" si="6"/>
        <v/>
      </c>
      <c r="AP61" s="19" t="str">
        <f t="shared" si="6"/>
        <v/>
      </c>
      <c r="AQ61" s="19" t="str">
        <f t="shared" si="6"/>
        <v/>
      </c>
      <c r="AR61" s="19" t="str">
        <f t="shared" si="6"/>
        <v/>
      </c>
      <c r="AS61" s="19" t="str">
        <f t="shared" si="6"/>
        <v/>
      </c>
      <c r="AT61" s="19" t="str">
        <f t="shared" si="6"/>
        <v/>
      </c>
      <c r="AU61" s="19" t="str">
        <f t="shared" si="6"/>
        <v/>
      </c>
      <c r="AV61" s="19" t="str">
        <f t="shared" si="6"/>
        <v/>
      </c>
      <c r="AW61" s="19" t="str">
        <f t="shared" si="6"/>
        <v/>
      </c>
      <c r="AX61" s="19" t="str">
        <f t="shared" si="6"/>
        <v/>
      </c>
      <c r="AY61" s="19" t="str">
        <f t="shared" si="6"/>
        <v/>
      </c>
      <c r="AZ61" s="19" t="str">
        <f t="shared" si="6"/>
        <v/>
      </c>
      <c r="BA61" s="19" t="str">
        <f t="shared" si="6"/>
        <v/>
      </c>
      <c r="BB61" s="19" t="str">
        <f t="shared" si="6"/>
        <v/>
      </c>
      <c r="BD61" s="22"/>
    </row>
    <row r="62" spans="1:56" s="12" customFormat="1" ht="18" outlineLevel="1" collapsed="1" x14ac:dyDescent="0.35">
      <c r="A62" s="59">
        <f>SUM(A63:A67)</f>
        <v>7</v>
      </c>
      <c r="B62" s="56" t="s">
        <v>9</v>
      </c>
      <c r="C62" s="55"/>
      <c r="D62" s="55"/>
      <c r="E62" s="20"/>
      <c r="F62" s="42"/>
      <c r="G62" s="19" t="str">
        <f>IF(SUM(G63:G67)&gt;0,SUM(G63:G67),"")</f>
        <v/>
      </c>
      <c r="H62" s="19" t="str">
        <f t="shared" ref="H62:BB62" si="7">IF(SUM(H63:H67)&gt;0,SUM(H63:H67),"")</f>
        <v/>
      </c>
      <c r="I62" s="19" t="str">
        <f t="shared" si="7"/>
        <v/>
      </c>
      <c r="J62" s="19" t="str">
        <f t="shared" si="7"/>
        <v/>
      </c>
      <c r="K62" s="19" t="str">
        <f t="shared" si="7"/>
        <v/>
      </c>
      <c r="L62" s="19" t="str">
        <f t="shared" si="7"/>
        <v/>
      </c>
      <c r="M62" s="19" t="str">
        <f t="shared" si="7"/>
        <v/>
      </c>
      <c r="N62" s="19" t="str">
        <f t="shared" si="7"/>
        <v/>
      </c>
      <c r="O62" s="19" t="str">
        <f t="shared" si="7"/>
        <v/>
      </c>
      <c r="P62" s="19" t="str">
        <f t="shared" si="7"/>
        <v/>
      </c>
      <c r="Q62" s="19" t="str">
        <f t="shared" si="7"/>
        <v/>
      </c>
      <c r="R62" s="19" t="str">
        <f t="shared" si="7"/>
        <v/>
      </c>
      <c r="S62" s="19" t="str">
        <f t="shared" si="7"/>
        <v/>
      </c>
      <c r="T62" s="19" t="str">
        <f t="shared" si="7"/>
        <v/>
      </c>
      <c r="U62" s="19" t="str">
        <f t="shared" si="7"/>
        <v/>
      </c>
      <c r="V62" s="19">
        <f t="shared" si="7"/>
        <v>1</v>
      </c>
      <c r="W62" s="19" t="str">
        <f t="shared" si="7"/>
        <v/>
      </c>
      <c r="X62" s="19" t="str">
        <f t="shared" si="7"/>
        <v/>
      </c>
      <c r="Y62" s="19" t="str">
        <f t="shared" si="7"/>
        <v/>
      </c>
      <c r="Z62" s="19">
        <f t="shared" si="7"/>
        <v>1</v>
      </c>
      <c r="AA62" s="19" t="str">
        <f t="shared" si="7"/>
        <v/>
      </c>
      <c r="AB62" s="19" t="str">
        <f t="shared" si="7"/>
        <v/>
      </c>
      <c r="AC62" s="19" t="str">
        <f t="shared" si="7"/>
        <v/>
      </c>
      <c r="AD62" s="19" t="str">
        <f t="shared" si="7"/>
        <v/>
      </c>
      <c r="AE62" s="19" t="str">
        <f t="shared" si="7"/>
        <v/>
      </c>
      <c r="AF62" s="19">
        <f t="shared" si="7"/>
        <v>1</v>
      </c>
      <c r="AG62" s="19">
        <f t="shared" si="7"/>
        <v>1</v>
      </c>
      <c r="AH62" s="19" t="str">
        <f t="shared" si="7"/>
        <v/>
      </c>
      <c r="AI62" s="19">
        <f t="shared" si="7"/>
        <v>1</v>
      </c>
      <c r="AJ62" s="19">
        <f t="shared" si="7"/>
        <v>1</v>
      </c>
      <c r="AK62" s="19" t="str">
        <f t="shared" si="7"/>
        <v/>
      </c>
      <c r="AL62" s="19" t="str">
        <f t="shared" si="7"/>
        <v/>
      </c>
      <c r="AM62" s="19" t="str">
        <f t="shared" si="7"/>
        <v/>
      </c>
      <c r="AN62" s="19">
        <f t="shared" si="7"/>
        <v>1</v>
      </c>
      <c r="AO62" s="19" t="str">
        <f t="shared" si="7"/>
        <v/>
      </c>
      <c r="AP62" s="19" t="str">
        <f t="shared" si="7"/>
        <v/>
      </c>
      <c r="AQ62" s="19" t="str">
        <f t="shared" si="7"/>
        <v/>
      </c>
      <c r="AR62" s="19" t="str">
        <f t="shared" si="7"/>
        <v/>
      </c>
      <c r="AS62" s="19" t="str">
        <f t="shared" si="7"/>
        <v/>
      </c>
      <c r="AT62" s="19" t="str">
        <f t="shared" si="7"/>
        <v/>
      </c>
      <c r="AU62" s="19" t="str">
        <f t="shared" si="7"/>
        <v/>
      </c>
      <c r="AV62" s="19" t="str">
        <f t="shared" si="7"/>
        <v/>
      </c>
      <c r="AW62" s="19" t="str">
        <f t="shared" si="7"/>
        <v/>
      </c>
      <c r="AX62" s="19" t="str">
        <f t="shared" si="7"/>
        <v/>
      </c>
      <c r="AY62" s="19" t="str">
        <f t="shared" si="7"/>
        <v/>
      </c>
      <c r="AZ62" s="19" t="str">
        <f t="shared" si="7"/>
        <v/>
      </c>
      <c r="BA62" s="19" t="str">
        <f t="shared" si="7"/>
        <v/>
      </c>
      <c r="BB62" s="19" t="str">
        <f t="shared" si="7"/>
        <v/>
      </c>
      <c r="BD62" s="22"/>
    </row>
    <row r="63" spans="1:56" ht="19.5" customHeight="1" outlineLevel="2" x14ac:dyDescent="0.3">
      <c r="A63" s="61">
        <v>1</v>
      </c>
      <c r="B63" s="104" t="s">
        <v>171</v>
      </c>
      <c r="C63" s="66">
        <v>44621</v>
      </c>
      <c r="D63" s="66">
        <v>44621</v>
      </c>
      <c r="E63" s="13" t="s">
        <v>10</v>
      </c>
      <c r="F63" s="44"/>
      <c r="G63" s="40"/>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v>1</v>
      </c>
      <c r="AH63" s="11"/>
      <c r="AI63" s="11"/>
      <c r="AJ63" s="11"/>
      <c r="AK63" s="11"/>
      <c r="AL63" s="11"/>
      <c r="AM63" s="11"/>
      <c r="AN63" s="11"/>
      <c r="AO63" s="11"/>
      <c r="AP63" s="11"/>
      <c r="AQ63" s="11"/>
      <c r="AR63" s="11"/>
      <c r="AS63" s="11"/>
      <c r="AT63" s="11"/>
      <c r="AU63" s="11"/>
      <c r="AV63" s="11"/>
      <c r="AW63" s="11"/>
      <c r="AX63" s="11"/>
      <c r="AY63" s="11"/>
      <c r="AZ63" s="11"/>
      <c r="BA63" s="11"/>
      <c r="BB63" s="11"/>
      <c r="BD63" s="22"/>
    </row>
    <row r="64" spans="1:56" ht="19.5" customHeight="1" outlineLevel="2" x14ac:dyDescent="0.3">
      <c r="A64" s="60">
        <v>1</v>
      </c>
      <c r="B64" s="103" t="s">
        <v>172</v>
      </c>
      <c r="C64" s="66">
        <v>44682</v>
      </c>
      <c r="D64" s="66">
        <v>44682</v>
      </c>
      <c r="E64" s="17" t="s">
        <v>10</v>
      </c>
      <c r="F64" s="43"/>
      <c r="G64" s="3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v>1</v>
      </c>
      <c r="AJ64" s="18"/>
      <c r="AK64" s="18"/>
      <c r="AL64" s="18"/>
      <c r="AM64" s="18"/>
      <c r="AN64" s="18"/>
      <c r="AO64" s="18"/>
      <c r="AP64" s="18"/>
      <c r="AQ64" s="18"/>
      <c r="AR64" s="18"/>
      <c r="AS64" s="18"/>
      <c r="AT64" s="18"/>
      <c r="AU64" s="18"/>
      <c r="AV64" s="18"/>
      <c r="AW64" s="18"/>
      <c r="AX64" s="18"/>
      <c r="AY64" s="18"/>
      <c r="AZ64" s="18"/>
      <c r="BA64" s="18"/>
      <c r="BB64" s="18"/>
      <c r="BD64" s="22"/>
    </row>
    <row r="65" spans="1:81" ht="19.5" customHeight="1" outlineLevel="2" x14ac:dyDescent="0.3">
      <c r="A65" s="2">
        <v>2</v>
      </c>
      <c r="B65" s="104" t="s">
        <v>173</v>
      </c>
      <c r="C65" s="66">
        <v>44287</v>
      </c>
      <c r="D65" s="66">
        <v>44409</v>
      </c>
      <c r="E65" s="32" t="s">
        <v>175</v>
      </c>
      <c r="F65" s="44"/>
      <c r="G65" s="40"/>
      <c r="H65" s="11"/>
      <c r="I65" s="11"/>
      <c r="J65" s="11"/>
      <c r="K65" s="11"/>
      <c r="L65" s="11"/>
      <c r="M65" s="11"/>
      <c r="N65" s="11"/>
      <c r="O65" s="11"/>
      <c r="P65" s="11"/>
      <c r="Q65" s="11"/>
      <c r="R65" s="11"/>
      <c r="S65" s="11"/>
      <c r="T65" s="11"/>
      <c r="U65" s="11"/>
      <c r="V65" s="11">
        <v>1</v>
      </c>
      <c r="W65" s="11"/>
      <c r="X65" s="11"/>
      <c r="Y65" s="11"/>
      <c r="Z65" s="11">
        <v>1</v>
      </c>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D65" s="22"/>
    </row>
    <row r="66" spans="1:81" ht="19.5" customHeight="1" outlineLevel="2" x14ac:dyDescent="0.3">
      <c r="A66" s="16">
        <v>1</v>
      </c>
      <c r="B66" s="103" t="s">
        <v>174</v>
      </c>
      <c r="C66" s="66">
        <v>44593</v>
      </c>
      <c r="D66" s="66">
        <v>44593</v>
      </c>
      <c r="E66" s="32" t="s">
        <v>175</v>
      </c>
      <c r="F66" s="43"/>
      <c r="G66" s="3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v>1</v>
      </c>
      <c r="AG66" s="18"/>
      <c r="AH66" s="18"/>
      <c r="AI66" s="18"/>
      <c r="AJ66" s="18"/>
      <c r="AK66" s="18"/>
      <c r="AL66" s="18"/>
      <c r="AM66" s="18"/>
      <c r="AN66" s="18"/>
      <c r="AO66" s="18"/>
      <c r="AP66" s="18"/>
      <c r="AQ66" s="18"/>
      <c r="AR66" s="18"/>
      <c r="AS66" s="18"/>
      <c r="AT66" s="18"/>
      <c r="AU66" s="18"/>
      <c r="AV66" s="18"/>
      <c r="AW66" s="18"/>
      <c r="AX66" s="18"/>
      <c r="AY66" s="18"/>
      <c r="AZ66" s="18"/>
      <c r="BA66" s="18"/>
      <c r="BB66" s="18"/>
      <c r="BD66" s="22"/>
    </row>
    <row r="67" spans="1:81" ht="19.5" customHeight="1" outlineLevel="2" x14ac:dyDescent="0.3">
      <c r="A67" s="16">
        <v>2</v>
      </c>
      <c r="B67" s="103" t="s">
        <v>176</v>
      </c>
      <c r="C67" s="66">
        <v>44713</v>
      </c>
      <c r="D67" s="66">
        <v>44835</v>
      </c>
      <c r="E67" s="32" t="s">
        <v>175</v>
      </c>
      <c r="F67" s="43"/>
      <c r="G67" s="3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v>1</v>
      </c>
      <c r="AK67" s="18"/>
      <c r="AL67" s="18"/>
      <c r="AM67" s="18"/>
      <c r="AN67" s="18">
        <v>1</v>
      </c>
      <c r="AO67" s="18"/>
      <c r="AP67" s="18"/>
      <c r="AQ67" s="18"/>
      <c r="AR67" s="18"/>
      <c r="AS67" s="18"/>
      <c r="AT67" s="18"/>
      <c r="AU67" s="18"/>
      <c r="AV67" s="18"/>
      <c r="AW67" s="18"/>
      <c r="AX67" s="18"/>
      <c r="AY67" s="18"/>
      <c r="AZ67" s="18"/>
      <c r="BA67" s="18"/>
      <c r="BB67" s="18"/>
      <c r="BD67" s="22"/>
    </row>
    <row r="68" spans="1:81" s="12" customFormat="1" ht="19.5" customHeight="1" collapsed="1" x14ac:dyDescent="0.35">
      <c r="A68" s="62">
        <v>1</v>
      </c>
      <c r="B68" s="63" t="s">
        <v>218</v>
      </c>
      <c r="C68" s="55"/>
      <c r="D68" s="55"/>
      <c r="E68" s="20"/>
      <c r="F68" s="42"/>
      <c r="G68" s="20"/>
      <c r="H68" s="20"/>
      <c r="I68" s="20"/>
      <c r="J68" s="20"/>
      <c r="K68" s="20"/>
      <c r="L68" s="20"/>
      <c r="M68" s="20"/>
      <c r="N68" s="20"/>
      <c r="O68" s="20"/>
      <c r="P68" s="20"/>
      <c r="Q68" s="20"/>
      <c r="R68" s="20"/>
      <c r="S68" s="20"/>
      <c r="T68" s="20"/>
      <c r="U68" s="20"/>
      <c r="V68" s="20"/>
      <c r="W68" s="20"/>
      <c r="X68" s="20"/>
      <c r="Y68" s="20"/>
      <c r="Z68" s="20"/>
      <c r="AA68" s="20"/>
      <c r="AB68" s="20"/>
      <c r="AC68" s="20"/>
      <c r="AD68" s="62"/>
      <c r="AE68" s="62">
        <v>1</v>
      </c>
      <c r="AF68" s="62"/>
      <c r="AG68" s="62"/>
      <c r="AH68" s="20"/>
      <c r="AI68" s="20"/>
      <c r="AJ68" s="20"/>
      <c r="AK68" s="20"/>
      <c r="AL68" s="20"/>
      <c r="AM68" s="20"/>
      <c r="AN68" s="20"/>
      <c r="AO68" s="20"/>
      <c r="AP68" s="20"/>
      <c r="AQ68" s="20"/>
      <c r="AR68" s="20"/>
      <c r="AS68" s="20"/>
      <c r="AT68" s="20"/>
      <c r="AU68" s="20"/>
      <c r="AV68" s="20"/>
      <c r="AW68" s="20"/>
      <c r="AX68" s="20"/>
      <c r="AY68" s="20"/>
      <c r="AZ68" s="20"/>
      <c r="BA68" s="20"/>
      <c r="BB68" s="20"/>
      <c r="BD68" s="22"/>
    </row>
    <row r="69" spans="1:81" ht="19.5" customHeight="1" outlineLevel="1" x14ac:dyDescent="0.3">
      <c r="A69" s="16">
        <v>1</v>
      </c>
      <c r="B69" s="103" t="s">
        <v>219</v>
      </c>
      <c r="C69" s="66">
        <v>44562</v>
      </c>
      <c r="D69" s="66">
        <v>44562</v>
      </c>
      <c r="E69" s="17" t="s">
        <v>10</v>
      </c>
      <c r="F69" s="43"/>
      <c r="G69" s="38"/>
      <c r="H69" s="18"/>
      <c r="I69" s="18"/>
      <c r="J69" s="18"/>
      <c r="K69" s="18"/>
      <c r="L69" s="18"/>
      <c r="M69" s="18"/>
      <c r="N69" s="18"/>
      <c r="O69" s="18"/>
      <c r="P69" s="18"/>
      <c r="Q69" s="18"/>
      <c r="R69" s="18"/>
      <c r="S69" s="18"/>
      <c r="T69" s="18"/>
      <c r="U69" s="18"/>
      <c r="V69" s="18"/>
      <c r="W69" s="18"/>
      <c r="X69" s="18"/>
      <c r="Y69" s="18"/>
      <c r="Z69" s="18"/>
      <c r="AA69" s="18"/>
      <c r="AB69" s="18"/>
      <c r="AC69" s="18"/>
      <c r="AD69" s="18"/>
      <c r="AE69" s="18">
        <v>1</v>
      </c>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D69" s="22"/>
    </row>
    <row r="70" spans="1:81" s="12" customFormat="1" ht="19.5" customHeight="1" x14ac:dyDescent="0.35">
      <c r="A70" s="62">
        <v>1</v>
      </c>
      <c r="B70" s="63" t="s">
        <v>103</v>
      </c>
      <c r="C70" s="55"/>
      <c r="D70" s="55"/>
      <c r="E70" s="20"/>
      <c r="F70" s="42"/>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62">
        <v>1</v>
      </c>
      <c r="AG70" s="20"/>
      <c r="AH70" s="20"/>
      <c r="AI70" s="20"/>
      <c r="AJ70" s="20"/>
      <c r="AK70" s="20"/>
      <c r="AL70" s="20"/>
      <c r="AM70" s="20"/>
      <c r="AN70" s="20"/>
      <c r="AO70" s="20"/>
      <c r="AP70" s="20"/>
      <c r="AQ70" s="20"/>
      <c r="AR70" s="20"/>
      <c r="AS70" s="20"/>
      <c r="AT70" s="20"/>
      <c r="AU70" s="20"/>
      <c r="AV70" s="20"/>
      <c r="AW70" s="20"/>
      <c r="AX70" s="20"/>
      <c r="AY70" s="20"/>
      <c r="AZ70" s="20"/>
      <c r="BA70" s="20"/>
      <c r="BB70" s="20"/>
      <c r="BD70" s="22"/>
    </row>
    <row r="71" spans="1:81" ht="19.5" customHeight="1" outlineLevel="1" x14ac:dyDescent="0.3">
      <c r="A71" s="16">
        <v>1</v>
      </c>
      <c r="B71" s="103" t="s">
        <v>101</v>
      </c>
      <c r="C71" s="66">
        <v>44593</v>
      </c>
      <c r="D71" s="66">
        <v>44593</v>
      </c>
      <c r="E71" s="17" t="s">
        <v>10</v>
      </c>
      <c r="F71" s="43"/>
      <c r="G71" s="3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v>1</v>
      </c>
      <c r="AG71" s="18"/>
      <c r="AH71" s="18"/>
      <c r="AI71" s="18"/>
      <c r="AJ71" s="18"/>
      <c r="AK71" s="18"/>
      <c r="AL71" s="18"/>
      <c r="AM71" s="18"/>
      <c r="AN71" s="18"/>
      <c r="AO71" s="18"/>
      <c r="AP71" s="18"/>
      <c r="AQ71" s="18"/>
      <c r="AR71" s="18"/>
      <c r="AS71" s="18"/>
      <c r="AT71" s="18"/>
      <c r="AU71" s="18"/>
      <c r="AV71" s="18"/>
      <c r="AW71" s="18"/>
      <c r="AX71" s="18"/>
      <c r="AY71" s="18"/>
      <c r="AZ71" s="18"/>
      <c r="BA71" s="18"/>
      <c r="BB71" s="18"/>
      <c r="BD71" s="22"/>
    </row>
    <row r="72" spans="1:81" s="12" customFormat="1" ht="19.5" customHeight="1" x14ac:dyDescent="0.35">
      <c r="A72" s="62">
        <v>1</v>
      </c>
      <c r="B72" s="63" t="s">
        <v>104</v>
      </c>
      <c r="C72" s="55"/>
      <c r="D72" s="55"/>
      <c r="E72" s="20"/>
      <c r="F72" s="42"/>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19"/>
      <c r="AG72" s="20"/>
      <c r="AH72" s="20"/>
      <c r="AI72" s="20"/>
      <c r="AJ72" s="20"/>
      <c r="AK72" s="20"/>
      <c r="AL72" s="20"/>
      <c r="AM72" s="20"/>
      <c r="AN72" s="62">
        <v>1</v>
      </c>
      <c r="AO72" s="20"/>
      <c r="AP72" s="20"/>
      <c r="AQ72" s="20"/>
      <c r="AR72" s="20"/>
      <c r="AS72" s="20"/>
      <c r="AT72" s="20"/>
      <c r="AU72" s="20"/>
      <c r="AV72" s="20"/>
      <c r="AW72" s="20"/>
      <c r="AX72" s="20"/>
      <c r="AY72" s="20"/>
      <c r="AZ72" s="20"/>
      <c r="BA72" s="20"/>
      <c r="BB72" s="20"/>
      <c r="BD72" s="22"/>
    </row>
    <row r="73" spans="1:81" ht="19.5" customHeight="1" outlineLevel="1" x14ac:dyDescent="0.3">
      <c r="A73" s="16">
        <v>1</v>
      </c>
      <c r="B73" s="103" t="s">
        <v>102</v>
      </c>
      <c r="C73" s="66">
        <v>44835</v>
      </c>
      <c r="D73" s="66">
        <v>44835</v>
      </c>
      <c r="E73" s="17" t="s">
        <v>10</v>
      </c>
      <c r="F73" s="43"/>
      <c r="G73" s="3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v>1</v>
      </c>
      <c r="AO73" s="18"/>
      <c r="AP73" s="18"/>
      <c r="AQ73" s="18"/>
      <c r="AR73" s="18"/>
      <c r="AS73" s="18"/>
      <c r="AT73" s="18"/>
      <c r="AU73" s="18"/>
      <c r="AV73" s="18"/>
      <c r="AW73" s="18"/>
      <c r="AX73" s="18"/>
      <c r="AY73" s="18"/>
      <c r="AZ73" s="18"/>
      <c r="BA73" s="18"/>
      <c r="BB73" s="18"/>
      <c r="BD73" s="22"/>
    </row>
    <row r="74" spans="1:81" s="29" customFormat="1" ht="19.5" customHeight="1" x14ac:dyDescent="0.3">
      <c r="A74" s="27">
        <f>SUM(F74:BB74)</f>
        <v>483</v>
      </c>
      <c r="B74" s="27" t="s">
        <v>207</v>
      </c>
      <c r="C74" s="67"/>
      <c r="D74" s="67"/>
      <c r="E74" s="28"/>
      <c r="F74" s="27">
        <f>F11</f>
        <v>27</v>
      </c>
      <c r="G74" s="27">
        <f t="shared" ref="G74:BB74" si="8">IF(SUM(G11,G37,G51,G61,G70,G72)&gt;0,SUM(G11,G37,G51,G61,G70,G72),"")</f>
        <v>122</v>
      </c>
      <c r="H74" s="27">
        <f t="shared" si="8"/>
        <v>23</v>
      </c>
      <c r="I74" s="27">
        <f t="shared" si="8"/>
        <v>8</v>
      </c>
      <c r="J74" s="27" t="str">
        <f t="shared" si="8"/>
        <v/>
      </c>
      <c r="K74" s="27">
        <f t="shared" si="8"/>
        <v>25</v>
      </c>
      <c r="L74" s="27">
        <f t="shared" si="8"/>
        <v>2</v>
      </c>
      <c r="M74" s="27">
        <f t="shared" si="8"/>
        <v>9</v>
      </c>
      <c r="N74" s="27">
        <f t="shared" si="8"/>
        <v>8</v>
      </c>
      <c r="O74" s="27">
        <f t="shared" si="8"/>
        <v>8</v>
      </c>
      <c r="P74" s="27">
        <f t="shared" si="8"/>
        <v>16</v>
      </c>
      <c r="Q74" s="27">
        <f t="shared" si="8"/>
        <v>12</v>
      </c>
      <c r="R74" s="27">
        <f t="shared" si="8"/>
        <v>11</v>
      </c>
      <c r="S74" s="27">
        <f t="shared" si="8"/>
        <v>3</v>
      </c>
      <c r="T74" s="27">
        <f t="shared" si="8"/>
        <v>10</v>
      </c>
      <c r="U74" s="27">
        <f t="shared" si="8"/>
        <v>7</v>
      </c>
      <c r="V74" s="27">
        <f t="shared" si="8"/>
        <v>9</v>
      </c>
      <c r="W74" s="27">
        <f t="shared" si="8"/>
        <v>3</v>
      </c>
      <c r="X74" s="27">
        <f t="shared" si="8"/>
        <v>28</v>
      </c>
      <c r="Y74" s="27">
        <f t="shared" si="8"/>
        <v>4</v>
      </c>
      <c r="Z74" s="27">
        <f t="shared" si="8"/>
        <v>7</v>
      </c>
      <c r="AA74" s="27">
        <f t="shared" si="8"/>
        <v>9</v>
      </c>
      <c r="AB74" s="33">
        <f t="shared" si="8"/>
        <v>11</v>
      </c>
      <c r="AC74" s="27">
        <f t="shared" si="8"/>
        <v>7</v>
      </c>
      <c r="AD74" s="27">
        <f t="shared" si="8"/>
        <v>14</v>
      </c>
      <c r="AE74" s="27">
        <f>IF(SUM(AE11,AE68,AE37,AE51,AE61,AE70,AE72)&gt;0,SUM(AE11,AE68,AE37,AE51,AE61,AE70,AE72),"")</f>
        <v>8</v>
      </c>
      <c r="AF74" s="27">
        <f t="shared" si="8"/>
        <v>8</v>
      </c>
      <c r="AG74" s="27">
        <f t="shared" si="8"/>
        <v>7</v>
      </c>
      <c r="AH74" s="27">
        <f t="shared" si="8"/>
        <v>6</v>
      </c>
      <c r="AI74" s="27">
        <f t="shared" si="8"/>
        <v>11</v>
      </c>
      <c r="AJ74" s="27">
        <f t="shared" si="8"/>
        <v>6</v>
      </c>
      <c r="AK74" s="27">
        <f t="shared" si="8"/>
        <v>5</v>
      </c>
      <c r="AL74" s="27">
        <f t="shared" si="8"/>
        <v>5</v>
      </c>
      <c r="AM74" s="27">
        <f t="shared" si="8"/>
        <v>4</v>
      </c>
      <c r="AN74" s="27">
        <f t="shared" si="8"/>
        <v>5</v>
      </c>
      <c r="AO74" s="27">
        <f t="shared" si="8"/>
        <v>5</v>
      </c>
      <c r="AP74" s="27">
        <f t="shared" si="8"/>
        <v>3</v>
      </c>
      <c r="AQ74" s="27">
        <f t="shared" si="8"/>
        <v>2</v>
      </c>
      <c r="AR74" s="27">
        <f t="shared" si="8"/>
        <v>3</v>
      </c>
      <c r="AS74" s="27">
        <f t="shared" si="8"/>
        <v>3</v>
      </c>
      <c r="AT74" s="27">
        <f t="shared" si="8"/>
        <v>2</v>
      </c>
      <c r="AU74" s="27">
        <f t="shared" si="8"/>
        <v>7</v>
      </c>
      <c r="AV74" s="27">
        <f t="shared" si="8"/>
        <v>4</v>
      </c>
      <c r="AW74" s="27">
        <f t="shared" si="8"/>
        <v>1</v>
      </c>
      <c r="AX74" s="27">
        <f t="shared" si="8"/>
        <v>4</v>
      </c>
      <c r="AY74" s="27">
        <f t="shared" si="8"/>
        <v>1</v>
      </c>
      <c r="AZ74" s="27" t="str">
        <f t="shared" si="8"/>
        <v/>
      </c>
      <c r="BA74" s="27" t="str">
        <f t="shared" si="8"/>
        <v/>
      </c>
      <c r="BB74" s="27" t="str">
        <f t="shared" si="8"/>
        <v/>
      </c>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row>
    <row r="75" spans="1:81" ht="19.5" customHeight="1" x14ac:dyDescent="0.3">
      <c r="BD75" s="22"/>
    </row>
    <row r="76" spans="1:81" s="8" customFormat="1" x14ac:dyDescent="0.3">
      <c r="A76" s="4"/>
      <c r="B76" s="9"/>
      <c r="C76" s="68"/>
      <c r="D76" s="69"/>
      <c r="BC76" s="21"/>
    </row>
    <row r="77" spans="1:81" s="8" customFormat="1" ht="19.5" customHeight="1" x14ac:dyDescent="0.3">
      <c r="A77" s="4"/>
      <c r="B77" s="64"/>
      <c r="C77" s="70"/>
      <c r="D77" s="70"/>
      <c r="BD77" s="21"/>
    </row>
    <row r="78" spans="1:81" ht="3.75" customHeight="1" x14ac:dyDescent="0.3">
      <c r="B78" s="64"/>
    </row>
    <row r="79" spans="1:81" s="8" customFormat="1" ht="15.6" x14ac:dyDescent="0.3">
      <c r="A79" s="4"/>
      <c r="B79" s="64"/>
      <c r="C79" s="71"/>
      <c r="D79" s="71"/>
      <c r="BD79" s="21"/>
    </row>
    <row r="80" spans="1:81" ht="3.75" customHeight="1" x14ac:dyDescent="0.3">
      <c r="B80" s="64"/>
    </row>
    <row r="81" spans="1:56" s="8" customFormat="1" ht="19.5" customHeight="1" x14ac:dyDescent="0.3">
      <c r="A81" s="4"/>
      <c r="B81" s="64"/>
      <c r="C81" s="72"/>
      <c r="D81" s="72"/>
      <c r="BD81" s="21"/>
    </row>
    <row r="82" spans="1:56" ht="3.75" customHeight="1" x14ac:dyDescent="0.3">
      <c r="B82" s="64"/>
    </row>
    <row r="83" spans="1:56" s="8" customFormat="1" ht="19.5" customHeight="1" x14ac:dyDescent="0.3">
      <c r="A83" s="4"/>
      <c r="B83" s="64"/>
      <c r="C83" s="73"/>
      <c r="D83" s="73"/>
      <c r="BD83" s="21"/>
    </row>
    <row r="84" spans="1:56" ht="3.75" customHeight="1" x14ac:dyDescent="0.3">
      <c r="B84" s="64"/>
    </row>
    <row r="85" spans="1:56" s="8" customFormat="1" ht="19.5" customHeight="1" x14ac:dyDescent="0.3">
      <c r="A85" s="4"/>
      <c r="B85" s="64"/>
      <c r="C85" s="70"/>
      <c r="D85" s="70"/>
      <c r="BD85" s="21"/>
    </row>
    <row r="86" spans="1:56" x14ac:dyDescent="0.3">
      <c r="B86" s="64"/>
      <c r="BD86" s="1"/>
    </row>
    <row r="87" spans="1:56" x14ac:dyDescent="0.3">
      <c r="B87" s="64"/>
      <c r="BD87" s="1"/>
    </row>
  </sheetData>
  <autoFilter ref="A10:F74"/>
  <mergeCells count="18">
    <mergeCell ref="D4:E4"/>
    <mergeCell ref="D2:E2"/>
    <mergeCell ref="V29:X29"/>
    <mergeCell ref="V30:X30"/>
    <mergeCell ref="AB31:AD31"/>
    <mergeCell ref="K4:L4"/>
    <mergeCell ref="C6:F6"/>
    <mergeCell ref="C8:F8"/>
    <mergeCell ref="G10:R10"/>
    <mergeCell ref="V35:X35"/>
    <mergeCell ref="V36:X36"/>
    <mergeCell ref="AE10:AP10"/>
    <mergeCell ref="AQ10:BB10"/>
    <mergeCell ref="V21:X21"/>
    <mergeCell ref="AB22:AD22"/>
    <mergeCell ref="V27:X27"/>
    <mergeCell ref="V28:X28"/>
    <mergeCell ref="S10:AD10"/>
  </mergeCells>
  <dataValidations count="1">
    <dataValidation type="list" allowBlank="1" showDropDown="1" sqref="B82 H12:U37 W37:BB37 H11:BB11 H6:I6 K6:L6 B6 AB31 Y21:BB21 V21 Y27:BB30 V27:V30 AB22 V35:V37 Y35:BB36 V12:BB20 V22:AA26 AE22:BB22 AB23:BB26 V31:AA34 AE31:BB31 AB32:BB34 B79:B80 B85 G11:G74 H38:BB74">
      <formula1>$A$76:$A$85</formula1>
    </dataValidation>
  </dataValidations>
  <printOptions horizontalCentered="1"/>
  <pageMargins left="0.35433070866141736" right="0.35433070866141736" top="0.35433070866141736" bottom="0.35433070866141736" header="0.31496062992125984" footer="0.19685039370078741"/>
  <pageSetup paperSize="8" scale="60" orientation="landscape" r:id="rId1"/>
  <extLst>
    <ext xmlns:x14="http://schemas.microsoft.com/office/spreadsheetml/2009/9/main" uri="{78C0D931-6437-407d-A8EE-F0AAD7539E65}">
      <x14:conditionalFormattings>
        <x14:conditionalFormatting xmlns:xm="http://schemas.microsoft.com/office/excel/2006/main">
          <x14:cfRule type="containsText" priority="73" operator="containsText" id="{29C250DD-4FC8-49D1-BDE4-CF425D6C030D}">
            <xm:f>NOT(ISERROR(SEARCH($A$76,G13)))</xm:f>
            <xm:f>$A$76</xm:f>
            <x14:dxf>
              <font>
                <b/>
                <i val="0"/>
                <color theme="6" tint="0.79998168889431442"/>
              </font>
              <fill>
                <patternFill>
                  <bgColor theme="6"/>
                </patternFill>
              </fill>
            </x14:dxf>
          </x14:cfRule>
          <x14:cfRule type="containsText" priority="74" operator="containsText" id="{81BE3526-54D9-4421-9572-0EC51CEF1958}">
            <xm:f>NOT(ISERROR(SEARCH($A$81,G13)))</xm:f>
            <xm:f>$A$81</xm:f>
            <x14:dxf>
              <font>
                <b/>
                <i val="0"/>
                <color theme="5" tint="0.79995117038483843"/>
              </font>
              <fill>
                <patternFill>
                  <bgColor theme="5"/>
                </patternFill>
              </fill>
            </x14:dxf>
          </x14:cfRule>
          <x14:cfRule type="containsText" priority="75" operator="containsText" id="{71D2B80B-88E9-41E8-A9B8-7C83D45E74AC}">
            <xm:f>NOT(ISERROR(SEARCH($A$77,G13)))</xm:f>
            <xm:f>$A$77</xm:f>
            <x14:dxf>
              <font>
                <b/>
                <i val="0"/>
                <color theme="9" tint="0.79995117038483843"/>
              </font>
              <fill>
                <patternFill>
                  <bgColor theme="9"/>
                </patternFill>
              </fill>
            </x14:dxf>
          </x14:cfRule>
          <x14:cfRule type="containsText" priority="76" operator="containsText" id="{F516DF2C-5808-4A7D-BB17-F405CE0C41BC}">
            <xm:f>NOT(ISERROR(SEARCH($A$83,G13)))</xm:f>
            <xm:f>$A$83</xm:f>
            <x14:dxf>
              <font>
                <b/>
                <i val="0"/>
                <color theme="4" tint="0.79998168889431442"/>
              </font>
              <fill>
                <patternFill>
                  <bgColor theme="4" tint="-0.24994659260841701"/>
                </patternFill>
              </fill>
            </x14:dxf>
          </x14:cfRule>
          <x14:cfRule type="containsText" priority="77" operator="containsText" id="{28CB5DF1-CA9D-46F4-A36D-7591766D21DF}">
            <xm:f>NOT(ISERROR(SEARCH($A$85,G13)))</xm:f>
            <xm:f>$A$85</xm:f>
            <x14:dxf>
              <font>
                <b/>
                <i val="0"/>
                <color theme="7" tint="0.79998168889431442"/>
              </font>
              <fill>
                <patternFill>
                  <bgColor theme="7"/>
                </patternFill>
              </fill>
            </x14:dxf>
          </x14:cfRule>
          <x14:cfRule type="containsText" priority="78" operator="containsText" id="{FE889301-7655-4525-AF6B-9DEF1EE2920D}">
            <xm:f>NOT(ISERROR(SEARCH($A$79,G13)))</xm:f>
            <xm:f>$A$79</xm:f>
            <x14:dxf>
              <font>
                <b/>
                <i val="0"/>
                <color theme="0"/>
              </font>
              <fill>
                <patternFill>
                  <bgColor rgb="FF7030A0"/>
                </patternFill>
              </fill>
            </x14:dxf>
          </x14:cfRule>
          <xm:sqref>H13:BB20 G53:BB60 H32:BB34 Y35:BB36 Y21:BB21 Y27:BB30 G27:U30 G35:U36 G21:U21 AE22:BB22 G22:AA22 G31:AA31 AE31:BB31 H23:BB26 G39:BB50 G70:AE70 AG70:BB70 AG72:AM72 G72:AE72 AO72:BB72 G71:BB71 G73:BB73 G61:T61 G63:BB67</xm:sqref>
        </x14:conditionalFormatting>
        <x14:conditionalFormatting xmlns:xm="http://schemas.microsoft.com/office/excel/2006/main">
          <x14:cfRule type="containsText" priority="1" operator="containsText" id="{0CFC2CB2-DD2A-4FD0-AF61-24A31249BF57}">
            <xm:f>NOT(ISERROR(SEARCH($A$76,G68)))</xm:f>
            <xm:f>$A$76</xm:f>
            <x14:dxf>
              <font>
                <b/>
                <i val="0"/>
                <color theme="6" tint="0.79998168889431442"/>
              </font>
              <fill>
                <patternFill>
                  <bgColor theme="6"/>
                </patternFill>
              </fill>
            </x14:dxf>
          </x14:cfRule>
          <x14:cfRule type="containsText" priority="2" operator="containsText" id="{5C02FAD7-D52E-4825-9F84-0009EA2F458A}">
            <xm:f>NOT(ISERROR(SEARCH($A$81,G68)))</xm:f>
            <xm:f>$A$81</xm:f>
            <x14:dxf>
              <font>
                <b/>
                <i val="0"/>
                <color theme="5" tint="0.79995117038483843"/>
              </font>
              <fill>
                <patternFill>
                  <bgColor theme="5"/>
                </patternFill>
              </fill>
            </x14:dxf>
          </x14:cfRule>
          <x14:cfRule type="containsText" priority="3" operator="containsText" id="{65F143D6-2D80-4D1B-9FA7-4DEFE34D5EDF}">
            <xm:f>NOT(ISERROR(SEARCH($A$77,G68)))</xm:f>
            <xm:f>$A$77</xm:f>
            <x14:dxf>
              <font>
                <b/>
                <i val="0"/>
                <color theme="9" tint="0.79995117038483843"/>
              </font>
              <fill>
                <patternFill>
                  <bgColor theme="9"/>
                </patternFill>
              </fill>
            </x14:dxf>
          </x14:cfRule>
          <x14:cfRule type="containsText" priority="4" operator="containsText" id="{FF417779-01A1-4520-AB0A-FC61DD716D30}">
            <xm:f>NOT(ISERROR(SEARCH($A$83,G68)))</xm:f>
            <xm:f>$A$83</xm:f>
            <x14:dxf>
              <font>
                <b/>
                <i val="0"/>
                <color theme="4" tint="0.79998168889431442"/>
              </font>
              <fill>
                <patternFill>
                  <bgColor theme="4" tint="-0.24994659260841701"/>
                </patternFill>
              </fill>
            </x14:dxf>
          </x14:cfRule>
          <x14:cfRule type="containsText" priority="5" operator="containsText" id="{0ADBC22F-D7F0-4BBC-812C-5138732841F5}">
            <xm:f>NOT(ISERROR(SEARCH($A$85,G68)))</xm:f>
            <xm:f>$A$85</xm:f>
            <x14:dxf>
              <font>
                <b/>
                <i val="0"/>
                <color theme="7" tint="0.79998168889431442"/>
              </font>
              <fill>
                <patternFill>
                  <bgColor theme="7"/>
                </patternFill>
              </fill>
            </x14:dxf>
          </x14:cfRule>
          <x14:cfRule type="containsText" priority="6" operator="containsText" id="{5D038154-578C-40E8-8F30-C1CB4613206D}">
            <xm:f>NOT(ISERROR(SEARCH($A$79,G68)))</xm:f>
            <xm:f>$A$79</xm:f>
            <x14:dxf>
              <font>
                <b/>
                <i val="0"/>
                <color theme="0"/>
              </font>
              <fill>
                <patternFill>
                  <bgColor rgb="FF7030A0"/>
                </patternFill>
              </fill>
            </x14:dxf>
          </x14:cfRule>
          <xm:sqref>G68:AC68 AH68:BB68 G69:BB69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3"/>
  <sheetViews>
    <sheetView showGridLines="0" zoomScale="90" zoomScaleNormal="90" workbookViewId="0">
      <pane xSplit="6" ySplit="10" topLeftCell="G11" activePane="bottomRight" state="frozen"/>
      <selection pane="topRight" activeCell="H1" sqref="H1"/>
      <selection pane="bottomLeft" activeCell="A11" sqref="A11"/>
      <selection pane="bottomRight" activeCell="BC64" sqref="BC64"/>
    </sheetView>
  </sheetViews>
  <sheetFormatPr defaultColWidth="9.109375" defaultRowHeight="14.4" outlineLevelRow="2" x14ac:dyDescent="0.3"/>
  <cols>
    <col min="1" max="1" width="11" style="4" customWidth="1"/>
    <col min="2" max="2" width="56.6640625" style="4" customWidth="1"/>
    <col min="3" max="3" width="14.6640625" style="64" customWidth="1"/>
    <col min="4" max="4" width="16" style="64" customWidth="1"/>
    <col min="5" max="5" width="16.44140625" style="4" bestFit="1" customWidth="1"/>
    <col min="6" max="6" width="11.88671875" style="4" bestFit="1" customWidth="1"/>
    <col min="7" max="54" width="5.44140625" style="4" customWidth="1"/>
    <col min="55" max="55" width="7.33203125" style="4" customWidth="1"/>
    <col min="56" max="56" width="25.6640625" style="4" customWidth="1"/>
    <col min="57" max="16384" width="9.109375" style="4"/>
  </cols>
  <sheetData>
    <row r="1" spans="1:56" ht="37.5" customHeight="1" x14ac:dyDescent="0.3">
      <c r="A1" s="7" t="s">
        <v>5</v>
      </c>
    </row>
    <row r="2" spans="1:56" ht="18" x14ac:dyDescent="0.3">
      <c r="A2" s="15" t="s">
        <v>211</v>
      </c>
      <c r="B2" s="14"/>
      <c r="C2" s="65"/>
      <c r="D2" s="65"/>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3"/>
    </row>
    <row r="3" spans="1:56" ht="8.25" customHeight="1" x14ac:dyDescent="0.3">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D3" s="3"/>
    </row>
    <row r="4" spans="1:56" ht="24.75" customHeight="1" x14ac:dyDescent="0.3">
      <c r="A4" s="15"/>
      <c r="B4" s="83"/>
      <c r="C4" s="14"/>
      <c r="D4" s="154" t="s">
        <v>162</v>
      </c>
      <c r="E4" s="155"/>
      <c r="F4" s="64"/>
      <c r="G4" s="14"/>
      <c r="H4" s="14"/>
      <c r="I4" s="14"/>
      <c r="J4" s="83" t="s">
        <v>169</v>
      </c>
      <c r="K4" s="121"/>
      <c r="L4" s="121"/>
      <c r="M4" s="82" t="s">
        <v>163</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D4" s="3"/>
    </row>
    <row r="5" spans="1:56" ht="7.5" customHeight="1" x14ac:dyDescent="0.3">
      <c r="A5" s="15"/>
      <c r="B5" s="14"/>
      <c r="C5" s="79"/>
      <c r="D5" s="80"/>
      <c r="E5" s="81"/>
      <c r="F5" s="81"/>
      <c r="G5" s="14"/>
      <c r="J5" s="84"/>
      <c r="M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D5" s="3"/>
    </row>
    <row r="6" spans="1:56" ht="24.75" customHeight="1" x14ac:dyDescent="0.3">
      <c r="A6" s="15"/>
      <c r="B6" s="14"/>
      <c r="C6" s="157" t="s">
        <v>170</v>
      </c>
      <c r="D6" s="157"/>
      <c r="E6" s="157"/>
      <c r="F6" s="157"/>
      <c r="G6" s="14"/>
      <c r="H6" s="14"/>
      <c r="I6" s="14"/>
      <c r="J6" s="83" t="s">
        <v>169</v>
      </c>
      <c r="K6" s="14"/>
      <c r="L6" s="54"/>
      <c r="M6" s="82" t="s">
        <v>206</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D6" s="3"/>
    </row>
    <row r="7" spans="1:56" ht="7.5" customHeight="1" x14ac:dyDescent="0.3">
      <c r="A7" s="15"/>
      <c r="B7" s="14"/>
      <c r="C7" s="85"/>
      <c r="D7" s="85"/>
      <c r="E7" s="85"/>
      <c r="F7" s="85"/>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D7" s="3"/>
    </row>
    <row r="8" spans="1:56" ht="24.75" customHeight="1" x14ac:dyDescent="0.3">
      <c r="A8" s="15"/>
      <c r="B8" s="83"/>
      <c r="C8" s="157"/>
      <c r="D8" s="157"/>
      <c r="E8" s="157"/>
      <c r="F8" s="157"/>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D8" s="3"/>
    </row>
    <row r="9" spans="1:56" ht="22.5" customHeight="1" x14ac:dyDescent="0.3">
      <c r="A9" s="5"/>
      <c r="B9" s="10"/>
      <c r="E9" s="6"/>
      <c r="F9" s="6"/>
      <c r="G9" s="25">
        <v>1</v>
      </c>
      <c r="H9" s="25">
        <v>2</v>
      </c>
      <c r="I9" s="25">
        <v>3</v>
      </c>
      <c r="J9" s="25">
        <v>4</v>
      </c>
      <c r="K9" s="25">
        <v>5</v>
      </c>
      <c r="L9" s="25">
        <v>6</v>
      </c>
      <c r="M9" s="25">
        <v>7</v>
      </c>
      <c r="N9" s="25">
        <v>8</v>
      </c>
      <c r="O9" s="25">
        <v>9</v>
      </c>
      <c r="P9" s="25">
        <v>10</v>
      </c>
      <c r="Q9" s="25">
        <v>11</v>
      </c>
      <c r="R9" s="25">
        <v>12</v>
      </c>
      <c r="S9" s="26">
        <v>1</v>
      </c>
      <c r="T9" s="26">
        <v>2</v>
      </c>
      <c r="U9" s="26">
        <v>3</v>
      </c>
      <c r="V9" s="26">
        <v>4</v>
      </c>
      <c r="W9" s="26">
        <v>5</v>
      </c>
      <c r="X9" s="26">
        <v>6</v>
      </c>
      <c r="Y9" s="26">
        <v>7</v>
      </c>
      <c r="Z9" s="26">
        <v>8</v>
      </c>
      <c r="AA9" s="26">
        <v>9</v>
      </c>
      <c r="AB9" s="26">
        <v>10</v>
      </c>
      <c r="AC9" s="26">
        <v>11</v>
      </c>
      <c r="AD9" s="26">
        <v>12</v>
      </c>
      <c r="AE9" s="25">
        <v>1</v>
      </c>
      <c r="AF9" s="25">
        <v>2</v>
      </c>
      <c r="AG9" s="25">
        <v>3</v>
      </c>
      <c r="AH9" s="25">
        <v>4</v>
      </c>
      <c r="AI9" s="25">
        <v>5</v>
      </c>
      <c r="AJ9" s="25">
        <v>6</v>
      </c>
      <c r="AK9" s="25">
        <v>7</v>
      </c>
      <c r="AL9" s="25">
        <v>8</v>
      </c>
      <c r="AM9" s="25">
        <v>9</v>
      </c>
      <c r="AN9" s="25">
        <v>10</v>
      </c>
      <c r="AO9" s="25">
        <v>11</v>
      </c>
      <c r="AP9" s="25">
        <v>12</v>
      </c>
      <c r="AQ9" s="26">
        <v>1</v>
      </c>
      <c r="AR9" s="26">
        <v>2</v>
      </c>
      <c r="AS9" s="26">
        <v>3</v>
      </c>
      <c r="AT9" s="26">
        <v>4</v>
      </c>
      <c r="AU9" s="26">
        <v>5</v>
      </c>
      <c r="AV9" s="26">
        <v>6</v>
      </c>
      <c r="AW9" s="26">
        <v>7</v>
      </c>
      <c r="AX9" s="26">
        <v>8</v>
      </c>
      <c r="AY9" s="26">
        <v>9</v>
      </c>
      <c r="AZ9" s="26">
        <v>10</v>
      </c>
      <c r="BA9" s="26">
        <v>11</v>
      </c>
      <c r="BB9" s="26">
        <v>12</v>
      </c>
      <c r="BD9" s="21"/>
    </row>
    <row r="10" spans="1:56" ht="22.5" customHeight="1" x14ac:dyDescent="0.3">
      <c r="A10" s="34" t="s">
        <v>39</v>
      </c>
      <c r="B10" s="34" t="s">
        <v>3</v>
      </c>
      <c r="C10" s="35" t="s">
        <v>167</v>
      </c>
      <c r="D10" s="35" t="s">
        <v>168</v>
      </c>
      <c r="E10" s="35" t="s">
        <v>4</v>
      </c>
      <c r="F10" s="41" t="s">
        <v>71</v>
      </c>
      <c r="G10" s="122">
        <v>2020</v>
      </c>
      <c r="H10" s="123"/>
      <c r="I10" s="123"/>
      <c r="J10" s="123"/>
      <c r="K10" s="124"/>
      <c r="L10" s="124"/>
      <c r="M10" s="124"/>
      <c r="N10" s="124"/>
      <c r="O10" s="124"/>
      <c r="P10" s="124"/>
      <c r="Q10" s="124"/>
      <c r="R10" s="125"/>
      <c r="S10" s="126">
        <v>2021</v>
      </c>
      <c r="T10" s="127"/>
      <c r="U10" s="127"/>
      <c r="V10" s="127"/>
      <c r="W10" s="128"/>
      <c r="X10" s="128"/>
      <c r="Y10" s="128"/>
      <c r="Z10" s="128"/>
      <c r="AA10" s="128"/>
      <c r="AB10" s="128"/>
      <c r="AC10" s="128"/>
      <c r="AD10" s="128"/>
      <c r="AE10" s="133">
        <v>2022</v>
      </c>
      <c r="AF10" s="122"/>
      <c r="AG10" s="122"/>
      <c r="AH10" s="122"/>
      <c r="AI10" s="122"/>
      <c r="AJ10" s="122"/>
      <c r="AK10" s="122"/>
      <c r="AL10" s="122"/>
      <c r="AM10" s="122"/>
      <c r="AN10" s="122"/>
      <c r="AO10" s="122"/>
      <c r="AP10" s="123"/>
      <c r="AQ10" s="126">
        <v>2023</v>
      </c>
      <c r="AR10" s="127"/>
      <c r="AS10" s="127"/>
      <c r="AT10" s="127"/>
      <c r="AU10" s="128"/>
      <c r="AV10" s="128"/>
      <c r="AW10" s="128"/>
      <c r="AX10" s="128"/>
      <c r="AY10" s="128"/>
      <c r="AZ10" s="128"/>
      <c r="BA10" s="128"/>
      <c r="BB10" s="128"/>
      <c r="BD10" s="21"/>
    </row>
    <row r="11" spans="1:56" s="12" customFormat="1" ht="19.5" customHeight="1" x14ac:dyDescent="0.35">
      <c r="A11" s="62">
        <f>A12</f>
        <v>1461</v>
      </c>
      <c r="B11" s="63" t="s">
        <v>87</v>
      </c>
      <c r="C11" s="55"/>
      <c r="D11" s="55"/>
      <c r="E11" s="20"/>
      <c r="F11" s="42"/>
      <c r="G11" s="19"/>
      <c r="H11" s="19" t="str">
        <f t="shared" ref="H11:BB11" si="0">H12</f>
        <v/>
      </c>
      <c r="I11" s="62">
        <f t="shared" si="0"/>
        <v>16</v>
      </c>
      <c r="J11" s="62" t="str">
        <f t="shared" si="0"/>
        <v/>
      </c>
      <c r="K11" s="62"/>
      <c r="L11" s="62"/>
      <c r="M11" s="62">
        <f t="shared" si="0"/>
        <v>4</v>
      </c>
      <c r="N11" s="62">
        <f t="shared" si="0"/>
        <v>65</v>
      </c>
      <c r="O11" s="62"/>
      <c r="P11" s="62">
        <f t="shared" si="0"/>
        <v>96</v>
      </c>
      <c r="Q11" s="62">
        <f t="shared" si="0"/>
        <v>6</v>
      </c>
      <c r="R11" s="62" t="str">
        <f t="shared" si="0"/>
        <v/>
      </c>
      <c r="S11" s="62">
        <f t="shared" si="0"/>
        <v>4</v>
      </c>
      <c r="T11" s="62"/>
      <c r="U11" s="62">
        <f t="shared" si="0"/>
        <v>95</v>
      </c>
      <c r="V11" s="62" t="str">
        <f t="shared" si="0"/>
        <v/>
      </c>
      <c r="W11" s="62" t="str">
        <f t="shared" si="0"/>
        <v/>
      </c>
      <c r="X11" s="62" t="str">
        <f t="shared" si="0"/>
        <v/>
      </c>
      <c r="Y11" s="62" t="str">
        <f t="shared" si="0"/>
        <v/>
      </c>
      <c r="Z11" s="62"/>
      <c r="AA11" s="62" t="str">
        <f t="shared" si="0"/>
        <v/>
      </c>
      <c r="AB11" s="105">
        <f t="shared" si="0"/>
        <v>1175</v>
      </c>
      <c r="AC11" s="62" t="str">
        <f t="shared" si="0"/>
        <v/>
      </c>
      <c r="AD11" s="62" t="str">
        <f t="shared" si="0"/>
        <v/>
      </c>
      <c r="AE11" s="62" t="str">
        <f t="shared" si="0"/>
        <v/>
      </c>
      <c r="AF11" s="62" t="str">
        <f t="shared" si="0"/>
        <v/>
      </c>
      <c r="AG11" s="62" t="str">
        <f t="shared" si="0"/>
        <v/>
      </c>
      <c r="AH11" s="19" t="str">
        <f t="shared" si="0"/>
        <v/>
      </c>
      <c r="AI11" s="19" t="str">
        <f t="shared" si="0"/>
        <v/>
      </c>
      <c r="AJ11" s="19" t="str">
        <f t="shared" si="0"/>
        <v/>
      </c>
      <c r="AK11" s="19" t="str">
        <f t="shared" si="0"/>
        <v/>
      </c>
      <c r="AL11" s="19" t="str">
        <f t="shared" si="0"/>
        <v/>
      </c>
      <c r="AM11" s="19" t="str">
        <f t="shared" si="0"/>
        <v/>
      </c>
      <c r="AN11" s="19" t="str">
        <f t="shared" si="0"/>
        <v/>
      </c>
      <c r="AO11" s="19" t="str">
        <f t="shared" si="0"/>
        <v/>
      </c>
      <c r="AP11" s="19" t="str">
        <f t="shared" si="0"/>
        <v/>
      </c>
      <c r="AQ11" s="19" t="str">
        <f t="shared" si="0"/>
        <v/>
      </c>
      <c r="AR11" s="19" t="str">
        <f t="shared" si="0"/>
        <v/>
      </c>
      <c r="AS11" s="19" t="str">
        <f t="shared" si="0"/>
        <v/>
      </c>
      <c r="AT11" s="19" t="str">
        <f t="shared" si="0"/>
        <v/>
      </c>
      <c r="AU11" s="19" t="str">
        <f t="shared" si="0"/>
        <v/>
      </c>
      <c r="AV11" s="19" t="str">
        <f t="shared" si="0"/>
        <v/>
      </c>
      <c r="AW11" s="19" t="str">
        <f t="shared" si="0"/>
        <v/>
      </c>
      <c r="AX11" s="19" t="str">
        <f t="shared" si="0"/>
        <v/>
      </c>
      <c r="AY11" s="19" t="str">
        <f t="shared" si="0"/>
        <v/>
      </c>
      <c r="AZ11" s="19" t="str">
        <f t="shared" si="0"/>
        <v/>
      </c>
      <c r="BA11" s="19" t="str">
        <f t="shared" si="0"/>
        <v/>
      </c>
      <c r="BB11" s="19" t="str">
        <f t="shared" si="0"/>
        <v/>
      </c>
      <c r="BD11" s="21"/>
    </row>
    <row r="12" spans="1:56" s="12" customFormat="1" ht="19.5" hidden="1" customHeight="1" outlineLevel="1" x14ac:dyDescent="0.35">
      <c r="A12" s="59">
        <f>SUM(A13:A36)</f>
        <v>1461</v>
      </c>
      <c r="B12" s="56" t="s">
        <v>129</v>
      </c>
      <c r="C12" s="55"/>
      <c r="D12" s="55"/>
      <c r="E12" s="20"/>
      <c r="F12" s="42"/>
      <c r="G12" s="19"/>
      <c r="H12" s="19" t="str">
        <f t="shared" ref="H12:BB12" si="1">IF(SUM(H13:H36)&gt;0,SUM(H13:H36),"")</f>
        <v/>
      </c>
      <c r="I12" s="19">
        <f>IF(SUM(I13,G14,G15,I16,I17,G22)&gt;0,SUM(I13,G14,G15,I16:I17,G22),"")</f>
        <v>16</v>
      </c>
      <c r="J12" s="19" t="str">
        <f t="shared" si="1"/>
        <v/>
      </c>
      <c r="K12" s="19"/>
      <c r="L12" s="19"/>
      <c r="M12" s="19">
        <f>K18</f>
        <v>4</v>
      </c>
      <c r="N12" s="19">
        <f>SUM(L31:N34)</f>
        <v>65</v>
      </c>
      <c r="O12" s="19"/>
      <c r="P12" s="19">
        <f>SUM(N25:P26,P27,P29,N28)</f>
        <v>96</v>
      </c>
      <c r="Q12" s="19">
        <f>O13</f>
        <v>6</v>
      </c>
      <c r="R12" s="19" t="str">
        <f t="shared" si="1"/>
        <v/>
      </c>
      <c r="S12" s="19">
        <f>Q35</f>
        <v>4</v>
      </c>
      <c r="T12" s="19"/>
      <c r="U12" s="19">
        <f>IF(SUM(U19,U20,T21,S23,S24,S30)&gt;0,SUM(U13:U20,T21,S23,S24,U22,U25:U27,S30,U31:U36),"")</f>
        <v>95</v>
      </c>
      <c r="V12" s="19" t="str">
        <f t="shared" si="1"/>
        <v/>
      </c>
      <c r="W12" s="19" t="str">
        <f t="shared" si="1"/>
        <v/>
      </c>
      <c r="X12" s="19" t="str">
        <f>IF(SUM(X13:X36)&gt;0,SUM(X13:X36),"")</f>
        <v/>
      </c>
      <c r="Y12" s="19" t="str">
        <f t="shared" si="1"/>
        <v/>
      </c>
      <c r="Z12" s="19"/>
      <c r="AA12" s="30" t="str">
        <f>IF(SUM($AA$13:$AA$36)&gt;0,SUM($AA$13:$AA$36),"")</f>
        <v/>
      </c>
      <c r="AB12" s="30">
        <f>IF(SUM(Z13:Z36)&gt;0,SUM(Z13:Z36),"")</f>
        <v>1175</v>
      </c>
      <c r="AC12" s="30" t="str">
        <f t="shared" si="1"/>
        <v/>
      </c>
      <c r="AD12" s="19" t="str">
        <f t="shared" si="1"/>
        <v/>
      </c>
      <c r="AE12" s="19" t="str">
        <f t="shared" si="1"/>
        <v/>
      </c>
      <c r="AF12" s="19" t="str">
        <f t="shared" si="1"/>
        <v/>
      </c>
      <c r="AG12" s="19" t="str">
        <f t="shared" si="1"/>
        <v/>
      </c>
      <c r="AH12" s="19" t="str">
        <f t="shared" si="1"/>
        <v/>
      </c>
      <c r="AI12" s="19" t="str">
        <f t="shared" si="1"/>
        <v/>
      </c>
      <c r="AJ12" s="19" t="str">
        <f t="shared" si="1"/>
        <v/>
      </c>
      <c r="AK12" s="19" t="str">
        <f t="shared" si="1"/>
        <v/>
      </c>
      <c r="AL12" s="19" t="str">
        <f t="shared" si="1"/>
        <v/>
      </c>
      <c r="AM12" s="19" t="str">
        <f t="shared" si="1"/>
        <v/>
      </c>
      <c r="AN12" s="19" t="str">
        <f t="shared" si="1"/>
        <v/>
      </c>
      <c r="AO12" s="19" t="str">
        <f t="shared" si="1"/>
        <v/>
      </c>
      <c r="AP12" s="19" t="str">
        <f t="shared" si="1"/>
        <v/>
      </c>
      <c r="AQ12" s="19" t="str">
        <f t="shared" si="1"/>
        <v/>
      </c>
      <c r="AR12" s="19" t="str">
        <f t="shared" si="1"/>
        <v/>
      </c>
      <c r="AS12" s="19" t="str">
        <f t="shared" si="1"/>
        <v/>
      </c>
      <c r="AT12" s="19" t="str">
        <f t="shared" si="1"/>
        <v/>
      </c>
      <c r="AU12" s="19" t="str">
        <f t="shared" si="1"/>
        <v/>
      </c>
      <c r="AV12" s="19" t="str">
        <f t="shared" si="1"/>
        <v/>
      </c>
      <c r="AW12" s="19" t="str">
        <f t="shared" si="1"/>
        <v/>
      </c>
      <c r="AX12" s="19" t="str">
        <f t="shared" si="1"/>
        <v/>
      </c>
      <c r="AY12" s="19" t="str">
        <f t="shared" si="1"/>
        <v/>
      </c>
      <c r="AZ12" s="19" t="str">
        <f t="shared" si="1"/>
        <v/>
      </c>
      <c r="BA12" s="19" t="str">
        <f t="shared" si="1"/>
        <v/>
      </c>
      <c r="BB12" s="19" t="str">
        <f t="shared" si="1"/>
        <v/>
      </c>
      <c r="BD12" s="21"/>
    </row>
    <row r="13" spans="1:56" ht="19.5" hidden="1" customHeight="1" outlineLevel="2" x14ac:dyDescent="0.3">
      <c r="A13" s="16">
        <v>6</v>
      </c>
      <c r="B13" s="57" t="s">
        <v>45</v>
      </c>
      <c r="C13" s="66">
        <v>44136</v>
      </c>
      <c r="D13" s="66">
        <v>44136</v>
      </c>
      <c r="E13" s="17" t="s">
        <v>10</v>
      </c>
      <c r="F13" s="43"/>
      <c r="G13" s="39"/>
      <c r="H13" s="24"/>
      <c r="I13" s="24"/>
      <c r="J13" s="24"/>
      <c r="K13" s="24"/>
      <c r="L13" s="24"/>
      <c r="M13" s="24"/>
      <c r="N13" s="24"/>
      <c r="O13" s="119">
        <v>6</v>
      </c>
      <c r="P13" s="119"/>
      <c r="Q13" s="120"/>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D13" s="22"/>
    </row>
    <row r="14" spans="1:56" ht="19.5" hidden="1" customHeight="1" outlineLevel="2" x14ac:dyDescent="0.3">
      <c r="A14" s="16">
        <v>5</v>
      </c>
      <c r="B14" s="57" t="s">
        <v>54</v>
      </c>
      <c r="C14" s="66">
        <v>43891</v>
      </c>
      <c r="D14" s="66">
        <v>43891</v>
      </c>
      <c r="E14" s="17" t="s">
        <v>10</v>
      </c>
      <c r="F14" s="43"/>
      <c r="G14" s="119">
        <v>5</v>
      </c>
      <c r="H14" s="119"/>
      <c r="I14" s="120"/>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D14" s="22"/>
    </row>
    <row r="15" spans="1:56" ht="19.5" hidden="1" customHeight="1" outlineLevel="2" x14ac:dyDescent="0.3">
      <c r="A15" s="16">
        <v>5</v>
      </c>
      <c r="B15" s="57" t="s">
        <v>53</v>
      </c>
      <c r="C15" s="66">
        <v>43891</v>
      </c>
      <c r="D15" s="66">
        <v>43891</v>
      </c>
      <c r="E15" s="17" t="s">
        <v>10</v>
      </c>
      <c r="F15" s="43"/>
      <c r="G15" s="119">
        <v>5</v>
      </c>
      <c r="H15" s="119"/>
      <c r="I15" s="120"/>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D15" s="22"/>
    </row>
    <row r="16" spans="1:56" ht="19.5" hidden="1" customHeight="1" outlineLevel="2" x14ac:dyDescent="0.3">
      <c r="A16" s="16">
        <v>1</v>
      </c>
      <c r="B16" s="57" t="s">
        <v>52</v>
      </c>
      <c r="C16" s="66">
        <v>43891</v>
      </c>
      <c r="D16" s="66">
        <v>43891</v>
      </c>
      <c r="E16" s="17" t="s">
        <v>10</v>
      </c>
      <c r="F16" s="43"/>
      <c r="G16" s="24"/>
      <c r="H16" s="24"/>
      <c r="I16" s="24">
        <v>1</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D16" s="22"/>
    </row>
    <row r="17" spans="1:56" ht="19.5" hidden="1" customHeight="1" outlineLevel="2" x14ac:dyDescent="0.3">
      <c r="A17" s="16">
        <v>1</v>
      </c>
      <c r="B17" s="57" t="s">
        <v>51</v>
      </c>
      <c r="C17" s="66">
        <v>43891</v>
      </c>
      <c r="D17" s="66">
        <v>43891</v>
      </c>
      <c r="E17" s="17" t="s">
        <v>10</v>
      </c>
      <c r="F17" s="43"/>
      <c r="G17" s="24"/>
      <c r="H17" s="24"/>
      <c r="I17" s="24">
        <v>1</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D17" s="22"/>
    </row>
    <row r="18" spans="1:56" ht="19.5" hidden="1" customHeight="1" outlineLevel="2" x14ac:dyDescent="0.3">
      <c r="A18" s="16">
        <v>4</v>
      </c>
      <c r="B18" s="57" t="s">
        <v>50</v>
      </c>
      <c r="C18" s="66">
        <v>44013</v>
      </c>
      <c r="D18" s="66">
        <v>44013</v>
      </c>
      <c r="E18" s="17" t="s">
        <v>10</v>
      </c>
      <c r="F18" s="43"/>
      <c r="G18" s="39"/>
      <c r="H18" s="24"/>
      <c r="I18" s="24"/>
      <c r="J18" s="48"/>
      <c r="K18" s="119">
        <v>4</v>
      </c>
      <c r="L18" s="119"/>
      <c r="M18" s="120"/>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D18" s="22"/>
    </row>
    <row r="19" spans="1:56" ht="19.5" hidden="1" customHeight="1" outlineLevel="2" x14ac:dyDescent="0.3">
      <c r="A19" s="16">
        <v>1</v>
      </c>
      <c r="B19" s="57" t="s">
        <v>46</v>
      </c>
      <c r="C19" s="66">
        <v>44256</v>
      </c>
      <c r="D19" s="66">
        <v>44256</v>
      </c>
      <c r="E19" s="17" t="s">
        <v>10</v>
      </c>
      <c r="F19" s="43"/>
      <c r="G19" s="39"/>
      <c r="H19" s="24"/>
      <c r="I19" s="24"/>
      <c r="J19" s="24"/>
      <c r="K19" s="24"/>
      <c r="L19" s="24"/>
      <c r="M19" s="24"/>
      <c r="N19" s="24"/>
      <c r="O19" s="24"/>
      <c r="P19" s="24"/>
      <c r="Q19" s="24"/>
      <c r="R19" s="24"/>
      <c r="S19" s="24"/>
      <c r="T19" s="24"/>
      <c r="U19" s="24">
        <v>1</v>
      </c>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D19" s="22"/>
    </row>
    <row r="20" spans="1:56" ht="19.5" hidden="1" customHeight="1" outlineLevel="2" x14ac:dyDescent="0.3">
      <c r="A20" s="16">
        <v>1</v>
      </c>
      <c r="B20" s="57" t="s">
        <v>47</v>
      </c>
      <c r="C20" s="66">
        <v>44256</v>
      </c>
      <c r="D20" s="66">
        <v>44256</v>
      </c>
      <c r="E20" s="17" t="s">
        <v>10</v>
      </c>
      <c r="F20" s="43"/>
      <c r="G20" s="39"/>
      <c r="H20" s="24"/>
      <c r="I20" s="24"/>
      <c r="J20" s="24"/>
      <c r="K20" s="24"/>
      <c r="L20" s="24"/>
      <c r="M20" s="24"/>
      <c r="N20" s="24"/>
      <c r="O20" s="24"/>
      <c r="P20" s="24"/>
      <c r="Q20" s="24"/>
      <c r="R20" s="24"/>
      <c r="S20" s="24"/>
      <c r="T20" s="24"/>
      <c r="U20" s="24">
        <v>1</v>
      </c>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D20" s="22"/>
    </row>
    <row r="21" spans="1:56" ht="19.5" hidden="1" customHeight="1" outlineLevel="2" x14ac:dyDescent="0.3">
      <c r="A21" s="16">
        <v>2</v>
      </c>
      <c r="B21" s="57" t="s">
        <v>85</v>
      </c>
      <c r="C21" s="66">
        <v>44256</v>
      </c>
      <c r="D21" s="66">
        <v>44256</v>
      </c>
      <c r="E21" s="32" t="s">
        <v>6</v>
      </c>
      <c r="F21" s="43"/>
      <c r="G21" s="39"/>
      <c r="H21" s="24"/>
      <c r="I21" s="24"/>
      <c r="J21" s="24"/>
      <c r="K21" s="24"/>
      <c r="L21" s="24"/>
      <c r="M21" s="24"/>
      <c r="N21" s="24"/>
      <c r="O21" s="24"/>
      <c r="P21" s="24"/>
      <c r="Q21" s="24"/>
      <c r="R21" s="24"/>
      <c r="S21" s="24"/>
      <c r="T21" s="119">
        <v>2</v>
      </c>
      <c r="U21" s="119"/>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D21" s="22"/>
    </row>
    <row r="22" spans="1:56" ht="19.5" hidden="1" customHeight="1" outlineLevel="2" x14ac:dyDescent="0.3">
      <c r="A22" s="16">
        <v>4</v>
      </c>
      <c r="B22" s="57" t="s">
        <v>49</v>
      </c>
      <c r="C22" s="66">
        <v>43891</v>
      </c>
      <c r="D22" s="66">
        <v>43891</v>
      </c>
      <c r="E22" s="17" t="s">
        <v>10</v>
      </c>
      <c r="F22" s="43"/>
      <c r="G22" s="119">
        <v>4</v>
      </c>
      <c r="H22" s="119"/>
      <c r="I22" s="120"/>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D22" s="22"/>
    </row>
    <row r="23" spans="1:56" ht="19.5" hidden="1" customHeight="1" outlineLevel="2" x14ac:dyDescent="0.3">
      <c r="A23" s="16">
        <v>69</v>
      </c>
      <c r="B23" s="57" t="s">
        <v>48</v>
      </c>
      <c r="C23" s="66">
        <v>44256</v>
      </c>
      <c r="D23" s="66">
        <v>44256</v>
      </c>
      <c r="E23" s="17" t="s">
        <v>10</v>
      </c>
      <c r="F23" s="43"/>
      <c r="G23" s="39"/>
      <c r="H23" s="24"/>
      <c r="I23" s="24"/>
      <c r="J23" s="24"/>
      <c r="K23" s="24"/>
      <c r="L23" s="24"/>
      <c r="M23" s="24"/>
      <c r="N23" s="24"/>
      <c r="O23" s="24"/>
      <c r="P23" s="24"/>
      <c r="Q23" s="24"/>
      <c r="R23" s="47"/>
      <c r="S23" s="119">
        <v>69</v>
      </c>
      <c r="T23" s="119"/>
      <c r="U23" s="120"/>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D23" s="22"/>
    </row>
    <row r="24" spans="1:56" ht="19.5" hidden="1" customHeight="1" outlineLevel="2" x14ac:dyDescent="0.3">
      <c r="A24" s="16">
        <v>17</v>
      </c>
      <c r="B24" s="57" t="s">
        <v>55</v>
      </c>
      <c r="C24" s="66">
        <v>44256</v>
      </c>
      <c r="D24" s="66">
        <v>44256</v>
      </c>
      <c r="E24" s="17" t="s">
        <v>10</v>
      </c>
      <c r="F24" s="43"/>
      <c r="G24" s="39"/>
      <c r="H24" s="24"/>
      <c r="I24" s="24"/>
      <c r="J24" s="24"/>
      <c r="K24" s="24"/>
      <c r="L24" s="24"/>
      <c r="M24" s="24"/>
      <c r="N24" s="24"/>
      <c r="O24" s="24"/>
      <c r="P24" s="24"/>
      <c r="Q24" s="24"/>
      <c r="R24" s="48"/>
      <c r="S24" s="119">
        <v>17</v>
      </c>
      <c r="T24" s="119"/>
      <c r="U24" s="120"/>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D24" s="22"/>
    </row>
    <row r="25" spans="1:56" ht="19.5" hidden="1" customHeight="1" outlineLevel="2" x14ac:dyDescent="0.3">
      <c r="A25" s="16">
        <v>81</v>
      </c>
      <c r="B25" s="57" t="s">
        <v>56</v>
      </c>
      <c r="C25" s="66">
        <v>44105</v>
      </c>
      <c r="D25" s="66">
        <v>44105</v>
      </c>
      <c r="E25" s="17" t="s">
        <v>10</v>
      </c>
      <c r="F25" s="43"/>
      <c r="G25" s="39"/>
      <c r="H25" s="24"/>
      <c r="I25" s="24"/>
      <c r="J25" s="24"/>
      <c r="K25" s="24"/>
      <c r="L25" s="24"/>
      <c r="M25" s="47"/>
      <c r="N25" s="119">
        <v>81</v>
      </c>
      <c r="O25" s="119"/>
      <c r="P25" s="120"/>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D25" s="22"/>
    </row>
    <row r="26" spans="1:56" ht="19.5" hidden="1" customHeight="1" outlineLevel="2" x14ac:dyDescent="0.3">
      <c r="A26" s="16">
        <v>9</v>
      </c>
      <c r="B26" s="57" t="s">
        <v>58</v>
      </c>
      <c r="C26" s="66">
        <v>44105</v>
      </c>
      <c r="D26" s="66">
        <v>44105</v>
      </c>
      <c r="E26" s="17" t="s">
        <v>10</v>
      </c>
      <c r="F26" s="43"/>
      <c r="G26" s="39"/>
      <c r="H26" s="24"/>
      <c r="I26" s="24"/>
      <c r="J26" s="24"/>
      <c r="K26" s="24"/>
      <c r="L26" s="24"/>
      <c r="M26" s="48"/>
      <c r="N26" s="119">
        <v>9</v>
      </c>
      <c r="O26" s="119"/>
      <c r="P26" s="120"/>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D26" s="22"/>
    </row>
    <row r="27" spans="1:56" ht="19.5" hidden="1" customHeight="1" outlineLevel="2" x14ac:dyDescent="0.3">
      <c r="A27" s="16">
        <v>1</v>
      </c>
      <c r="B27" s="57" t="s">
        <v>44</v>
      </c>
      <c r="C27" s="66">
        <v>44105</v>
      </c>
      <c r="D27" s="66">
        <v>44105</v>
      </c>
      <c r="E27" s="17" t="s">
        <v>10</v>
      </c>
      <c r="F27" s="43"/>
      <c r="G27" s="39"/>
      <c r="H27" s="24"/>
      <c r="I27" s="24"/>
      <c r="J27" s="24"/>
      <c r="K27" s="24"/>
      <c r="L27" s="24"/>
      <c r="M27" s="24"/>
      <c r="N27" s="24"/>
      <c r="O27" s="24"/>
      <c r="P27" s="24">
        <v>1</v>
      </c>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D27" s="22"/>
    </row>
    <row r="28" spans="1:56" ht="19.5" hidden="1" customHeight="1" outlineLevel="2" x14ac:dyDescent="0.3">
      <c r="A28" s="16">
        <v>4</v>
      </c>
      <c r="B28" s="57" t="s">
        <v>190</v>
      </c>
      <c r="C28" s="66">
        <v>44105</v>
      </c>
      <c r="D28" s="66">
        <v>44105</v>
      </c>
      <c r="E28" s="32" t="s">
        <v>203</v>
      </c>
      <c r="F28" s="43"/>
      <c r="G28" s="39"/>
      <c r="H28" s="24"/>
      <c r="I28" s="24"/>
      <c r="J28" s="24"/>
      <c r="K28" s="24"/>
      <c r="L28" s="24"/>
      <c r="M28" s="48"/>
      <c r="N28" s="119">
        <v>4</v>
      </c>
      <c r="O28" s="119"/>
      <c r="P28" s="120"/>
      <c r="Q28" s="24"/>
      <c r="R28" s="47"/>
      <c r="S28" s="86"/>
      <c r="T28" s="86"/>
      <c r="U28" s="39"/>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D28" s="22"/>
    </row>
    <row r="29" spans="1:56" ht="19.5" hidden="1" customHeight="1" outlineLevel="2" x14ac:dyDescent="0.3">
      <c r="A29" s="16">
        <v>1</v>
      </c>
      <c r="B29" s="57" t="s">
        <v>191</v>
      </c>
      <c r="C29" s="66">
        <v>44105</v>
      </c>
      <c r="D29" s="66">
        <v>44105</v>
      </c>
      <c r="E29" s="32" t="s">
        <v>203</v>
      </c>
      <c r="F29" s="43"/>
      <c r="G29" s="39"/>
      <c r="H29" s="24"/>
      <c r="I29" s="24"/>
      <c r="J29" s="24"/>
      <c r="K29" s="24"/>
      <c r="L29" s="24"/>
      <c r="M29" s="24"/>
      <c r="N29" s="24"/>
      <c r="O29" s="24"/>
      <c r="P29" s="24">
        <v>1</v>
      </c>
      <c r="Q29" s="24"/>
      <c r="R29" s="47"/>
      <c r="S29" s="86"/>
      <c r="T29" s="86"/>
      <c r="U29" s="39"/>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D29" s="22"/>
    </row>
    <row r="30" spans="1:56" ht="19.5" hidden="1" customHeight="1" outlineLevel="2" x14ac:dyDescent="0.3">
      <c r="A30" s="16">
        <v>5</v>
      </c>
      <c r="B30" s="57" t="s">
        <v>86</v>
      </c>
      <c r="C30" s="66">
        <v>44256</v>
      </c>
      <c r="D30" s="66">
        <v>44256</v>
      </c>
      <c r="E30" s="32" t="s">
        <v>6</v>
      </c>
      <c r="F30" s="43"/>
      <c r="G30" s="39"/>
      <c r="H30" s="24"/>
      <c r="I30" s="24"/>
      <c r="J30" s="24"/>
      <c r="K30" s="24"/>
      <c r="L30" s="24"/>
      <c r="M30" s="24"/>
      <c r="N30" s="24"/>
      <c r="O30" s="24"/>
      <c r="P30" s="24"/>
      <c r="Q30" s="24"/>
      <c r="R30" s="48"/>
      <c r="S30" s="119">
        <v>5</v>
      </c>
      <c r="T30" s="119"/>
      <c r="U30" s="120"/>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D30" s="22"/>
    </row>
    <row r="31" spans="1:56" ht="19.5" hidden="1" customHeight="1" outlineLevel="2" x14ac:dyDescent="0.3">
      <c r="A31" s="16">
        <v>29</v>
      </c>
      <c r="B31" s="57" t="s">
        <v>57</v>
      </c>
      <c r="C31" s="66">
        <v>44044</v>
      </c>
      <c r="D31" s="66">
        <v>44044</v>
      </c>
      <c r="E31" s="17" t="s">
        <v>10</v>
      </c>
      <c r="F31" s="43"/>
      <c r="G31" s="39"/>
      <c r="H31" s="24"/>
      <c r="I31" s="24"/>
      <c r="J31" s="24"/>
      <c r="K31" s="47"/>
      <c r="L31" s="119">
        <v>29</v>
      </c>
      <c r="M31" s="119"/>
      <c r="N31" s="120"/>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D31" s="22"/>
    </row>
    <row r="32" spans="1:56" ht="19.5" hidden="1" customHeight="1" outlineLevel="2" x14ac:dyDescent="0.3">
      <c r="A32" s="16">
        <v>2</v>
      </c>
      <c r="B32" s="57" t="s">
        <v>192</v>
      </c>
      <c r="C32" s="66">
        <v>44044</v>
      </c>
      <c r="D32" s="66">
        <v>44044</v>
      </c>
      <c r="E32" s="32" t="s">
        <v>203</v>
      </c>
      <c r="F32" s="43"/>
      <c r="G32" s="39"/>
      <c r="H32" s="24"/>
      <c r="I32" s="24"/>
      <c r="J32" s="24"/>
      <c r="K32" s="24"/>
      <c r="L32" s="24"/>
      <c r="M32" s="119">
        <v>2</v>
      </c>
      <c r="N32" s="119"/>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D32" s="22"/>
    </row>
    <row r="33" spans="1:56" ht="19.5" hidden="1" customHeight="1" outlineLevel="2" x14ac:dyDescent="0.3">
      <c r="A33" s="16">
        <v>31</v>
      </c>
      <c r="B33" s="57" t="s">
        <v>60</v>
      </c>
      <c r="C33" s="66">
        <v>44044</v>
      </c>
      <c r="D33" s="66">
        <v>44044</v>
      </c>
      <c r="E33" s="17" t="s">
        <v>10</v>
      </c>
      <c r="F33" s="43"/>
      <c r="G33" s="39"/>
      <c r="H33" s="24"/>
      <c r="I33" s="24"/>
      <c r="J33" s="24"/>
      <c r="K33" s="48"/>
      <c r="L33" s="119">
        <v>31</v>
      </c>
      <c r="M33" s="119"/>
      <c r="N33" s="120"/>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D33" s="22"/>
    </row>
    <row r="34" spans="1:56" ht="19.5" hidden="1" customHeight="1" outlineLevel="2" x14ac:dyDescent="0.3">
      <c r="A34" s="16">
        <v>3</v>
      </c>
      <c r="B34" s="57" t="s">
        <v>61</v>
      </c>
      <c r="C34" s="66">
        <v>44044</v>
      </c>
      <c r="D34" s="66">
        <v>44044</v>
      </c>
      <c r="E34" s="17" t="s">
        <v>10</v>
      </c>
      <c r="F34" s="43"/>
      <c r="G34" s="39"/>
      <c r="H34" s="24"/>
      <c r="I34" s="24"/>
      <c r="J34" s="24"/>
      <c r="K34" s="24"/>
      <c r="L34" s="119">
        <v>3</v>
      </c>
      <c r="M34" s="119"/>
      <c r="N34" s="120"/>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D34" s="22"/>
    </row>
    <row r="35" spans="1:56" ht="19.5" hidden="1" customHeight="1" outlineLevel="2" x14ac:dyDescent="0.3">
      <c r="A35" s="16">
        <v>4</v>
      </c>
      <c r="B35" s="57" t="s">
        <v>59</v>
      </c>
      <c r="C35" s="66">
        <v>44197</v>
      </c>
      <c r="D35" s="66">
        <v>44197</v>
      </c>
      <c r="E35" s="17" t="s">
        <v>10</v>
      </c>
      <c r="F35" s="43"/>
      <c r="G35" s="39"/>
      <c r="H35" s="24"/>
      <c r="I35" s="24"/>
      <c r="J35" s="24"/>
      <c r="K35" s="24"/>
      <c r="L35" s="24"/>
      <c r="M35" s="24"/>
      <c r="N35" s="24"/>
      <c r="O35" s="24"/>
      <c r="P35" s="48"/>
      <c r="Q35" s="119">
        <v>4</v>
      </c>
      <c r="R35" s="119"/>
      <c r="S35" s="12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D35" s="22"/>
    </row>
    <row r="36" spans="1:56" ht="19.5" hidden="1" customHeight="1" outlineLevel="2" x14ac:dyDescent="0.3">
      <c r="A36" s="16">
        <v>1175</v>
      </c>
      <c r="B36" s="57" t="s">
        <v>166</v>
      </c>
      <c r="C36" s="66">
        <v>44470</v>
      </c>
      <c r="D36" s="66">
        <v>44470</v>
      </c>
      <c r="E36" s="32" t="s">
        <v>6</v>
      </c>
      <c r="F36" s="43"/>
      <c r="G36" s="39"/>
      <c r="H36" s="24"/>
      <c r="I36" s="24"/>
      <c r="J36" s="24"/>
      <c r="K36" s="24"/>
      <c r="L36" s="24"/>
      <c r="M36" s="24"/>
      <c r="N36" s="24"/>
      <c r="O36" s="24"/>
      <c r="P36" s="24"/>
      <c r="Q36" s="24"/>
      <c r="R36" s="24"/>
      <c r="S36" s="24"/>
      <c r="T36" s="24"/>
      <c r="U36" s="24"/>
      <c r="V36" s="24"/>
      <c r="W36" s="24"/>
      <c r="X36" s="24"/>
      <c r="Y36" s="47"/>
      <c r="Z36" s="129">
        <v>1175</v>
      </c>
      <c r="AA36" s="129"/>
      <c r="AB36" s="130"/>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D36" s="22"/>
    </row>
    <row r="37" spans="1:56" s="12" customFormat="1" ht="19.5" customHeight="1" collapsed="1" x14ac:dyDescent="0.35">
      <c r="A37" s="62">
        <f>A38</f>
        <v>415</v>
      </c>
      <c r="B37" s="63" t="s">
        <v>100</v>
      </c>
      <c r="C37" s="55"/>
      <c r="D37" s="55"/>
      <c r="E37" s="20"/>
      <c r="F37" s="42"/>
      <c r="G37" s="19" t="str">
        <f>G38</f>
        <v/>
      </c>
      <c r="H37" s="19" t="str">
        <f t="shared" ref="H37:BB37" si="2">H38</f>
        <v/>
      </c>
      <c r="I37" s="19" t="str">
        <f t="shared" si="2"/>
        <v/>
      </c>
      <c r="J37" s="19" t="str">
        <f t="shared" si="2"/>
        <v/>
      </c>
      <c r="K37" s="19" t="str">
        <f t="shared" si="2"/>
        <v/>
      </c>
      <c r="L37" s="62" t="str">
        <f t="shared" si="2"/>
        <v/>
      </c>
      <c r="M37" s="62">
        <f t="shared" si="2"/>
        <v>3</v>
      </c>
      <c r="N37" s="62" t="str">
        <f t="shared" si="2"/>
        <v/>
      </c>
      <c r="O37" s="62">
        <f t="shared" si="2"/>
        <v>2</v>
      </c>
      <c r="P37" s="62">
        <f t="shared" si="2"/>
        <v>4</v>
      </c>
      <c r="Q37" s="62">
        <f t="shared" si="2"/>
        <v>6</v>
      </c>
      <c r="R37" s="62">
        <f t="shared" si="2"/>
        <v>229</v>
      </c>
      <c r="S37" s="62">
        <f t="shared" si="2"/>
        <v>14</v>
      </c>
      <c r="T37" s="62">
        <f t="shared" si="2"/>
        <v>5</v>
      </c>
      <c r="U37" s="62">
        <f t="shared" si="2"/>
        <v>21</v>
      </c>
      <c r="V37" s="62">
        <f t="shared" si="2"/>
        <v>8</v>
      </c>
      <c r="W37" s="62">
        <f t="shared" si="2"/>
        <v>30</v>
      </c>
      <c r="X37" s="62">
        <f t="shared" si="2"/>
        <v>7</v>
      </c>
      <c r="Y37" s="62">
        <f t="shared" si="2"/>
        <v>8</v>
      </c>
      <c r="Z37" s="62">
        <f t="shared" si="2"/>
        <v>8</v>
      </c>
      <c r="AA37" s="62">
        <f t="shared" si="2"/>
        <v>7</v>
      </c>
      <c r="AB37" s="62">
        <f t="shared" si="2"/>
        <v>5</v>
      </c>
      <c r="AC37" s="62">
        <f t="shared" si="2"/>
        <v>48</v>
      </c>
      <c r="AD37" s="62">
        <f t="shared" si="2"/>
        <v>6</v>
      </c>
      <c r="AE37" s="62">
        <f t="shared" si="2"/>
        <v>4</v>
      </c>
      <c r="AF37" s="62" t="str">
        <f t="shared" si="2"/>
        <v/>
      </c>
      <c r="AG37" s="19" t="str">
        <f t="shared" si="2"/>
        <v/>
      </c>
      <c r="AH37" s="19" t="str">
        <f t="shared" si="2"/>
        <v/>
      </c>
      <c r="AI37" s="19" t="str">
        <f t="shared" si="2"/>
        <v/>
      </c>
      <c r="AJ37" s="19" t="str">
        <f t="shared" si="2"/>
        <v/>
      </c>
      <c r="AK37" s="19" t="str">
        <f t="shared" si="2"/>
        <v/>
      </c>
      <c r="AL37" s="19" t="str">
        <f t="shared" si="2"/>
        <v/>
      </c>
      <c r="AM37" s="19" t="str">
        <f t="shared" si="2"/>
        <v/>
      </c>
      <c r="AN37" s="19" t="str">
        <f t="shared" si="2"/>
        <v/>
      </c>
      <c r="AO37" s="19" t="str">
        <f t="shared" si="2"/>
        <v/>
      </c>
      <c r="AP37" s="19" t="str">
        <f t="shared" si="2"/>
        <v/>
      </c>
      <c r="AQ37" s="19" t="str">
        <f t="shared" si="2"/>
        <v/>
      </c>
      <c r="AR37" s="19" t="str">
        <f t="shared" si="2"/>
        <v/>
      </c>
      <c r="AS37" s="19" t="str">
        <f t="shared" si="2"/>
        <v/>
      </c>
      <c r="AT37" s="19" t="str">
        <f t="shared" si="2"/>
        <v/>
      </c>
      <c r="AU37" s="19" t="str">
        <f t="shared" si="2"/>
        <v/>
      </c>
      <c r="AV37" s="19" t="str">
        <f t="shared" si="2"/>
        <v/>
      </c>
      <c r="AW37" s="19" t="str">
        <f t="shared" si="2"/>
        <v/>
      </c>
      <c r="AX37" s="19" t="str">
        <f t="shared" si="2"/>
        <v/>
      </c>
      <c r="AY37" s="19" t="str">
        <f t="shared" si="2"/>
        <v/>
      </c>
      <c r="AZ37" s="19" t="str">
        <f t="shared" si="2"/>
        <v/>
      </c>
      <c r="BA37" s="19" t="str">
        <f t="shared" si="2"/>
        <v/>
      </c>
      <c r="BB37" s="19" t="str">
        <f t="shared" si="2"/>
        <v/>
      </c>
      <c r="BD37" s="21"/>
    </row>
    <row r="38" spans="1:56" s="12" customFormat="1" ht="19.5" hidden="1" customHeight="1" outlineLevel="1" x14ac:dyDescent="0.35">
      <c r="A38" s="59">
        <f>SUM(A39:A44)</f>
        <v>415</v>
      </c>
      <c r="B38" s="56" t="s">
        <v>128</v>
      </c>
      <c r="C38" s="55"/>
      <c r="D38" s="55"/>
      <c r="E38" s="20"/>
      <c r="F38" s="42"/>
      <c r="G38" s="19" t="str">
        <f t="shared" ref="G38:BB38" si="3">IF(SUM(G39:G44)&gt;0,SUM(G39:G44),"")</f>
        <v/>
      </c>
      <c r="H38" s="19" t="str">
        <f t="shared" si="3"/>
        <v/>
      </c>
      <c r="I38" s="19" t="str">
        <f t="shared" si="3"/>
        <v/>
      </c>
      <c r="J38" s="19" t="str">
        <f t="shared" si="3"/>
        <v/>
      </c>
      <c r="K38" s="19" t="str">
        <f t="shared" si="3"/>
        <v/>
      </c>
      <c r="L38" s="19" t="str">
        <f t="shared" si="3"/>
        <v/>
      </c>
      <c r="M38" s="19">
        <f t="shared" si="3"/>
        <v>3</v>
      </c>
      <c r="N38" s="19" t="str">
        <f t="shared" si="3"/>
        <v/>
      </c>
      <c r="O38" s="19">
        <f t="shared" si="3"/>
        <v>2</v>
      </c>
      <c r="P38" s="19">
        <f t="shared" si="3"/>
        <v>4</v>
      </c>
      <c r="Q38" s="19">
        <f t="shared" si="3"/>
        <v>6</v>
      </c>
      <c r="R38" s="19">
        <f t="shared" si="3"/>
        <v>229</v>
      </c>
      <c r="S38" s="19">
        <f t="shared" si="3"/>
        <v>14</v>
      </c>
      <c r="T38" s="19">
        <f t="shared" si="3"/>
        <v>5</v>
      </c>
      <c r="U38" s="19">
        <f t="shared" si="3"/>
        <v>21</v>
      </c>
      <c r="V38" s="19">
        <f t="shared" si="3"/>
        <v>8</v>
      </c>
      <c r="W38" s="19">
        <f t="shared" si="3"/>
        <v>30</v>
      </c>
      <c r="X38" s="19">
        <f t="shared" si="3"/>
        <v>7</v>
      </c>
      <c r="Y38" s="19">
        <f t="shared" si="3"/>
        <v>8</v>
      </c>
      <c r="Z38" s="19">
        <f t="shared" si="3"/>
        <v>8</v>
      </c>
      <c r="AA38" s="19">
        <f t="shared" si="3"/>
        <v>7</v>
      </c>
      <c r="AB38" s="19">
        <f t="shared" si="3"/>
        <v>5</v>
      </c>
      <c r="AC38" s="19">
        <f t="shared" si="3"/>
        <v>48</v>
      </c>
      <c r="AD38" s="19">
        <f t="shared" si="3"/>
        <v>6</v>
      </c>
      <c r="AE38" s="19">
        <f t="shared" si="3"/>
        <v>4</v>
      </c>
      <c r="AF38" s="19" t="str">
        <f t="shared" si="3"/>
        <v/>
      </c>
      <c r="AG38" s="19" t="str">
        <f t="shared" si="3"/>
        <v/>
      </c>
      <c r="AH38" s="19" t="str">
        <f t="shared" si="3"/>
        <v/>
      </c>
      <c r="AI38" s="19" t="str">
        <f t="shared" si="3"/>
        <v/>
      </c>
      <c r="AJ38" s="19" t="str">
        <f t="shared" si="3"/>
        <v/>
      </c>
      <c r="AK38" s="19" t="str">
        <f t="shared" si="3"/>
        <v/>
      </c>
      <c r="AL38" s="19" t="str">
        <f t="shared" si="3"/>
        <v/>
      </c>
      <c r="AM38" s="19" t="str">
        <f t="shared" si="3"/>
        <v/>
      </c>
      <c r="AN38" s="19" t="str">
        <f t="shared" si="3"/>
        <v/>
      </c>
      <c r="AO38" s="19" t="str">
        <f t="shared" si="3"/>
        <v/>
      </c>
      <c r="AP38" s="19" t="str">
        <f t="shared" si="3"/>
        <v/>
      </c>
      <c r="AQ38" s="19" t="str">
        <f t="shared" si="3"/>
        <v/>
      </c>
      <c r="AR38" s="19" t="str">
        <f t="shared" si="3"/>
        <v/>
      </c>
      <c r="AS38" s="19" t="str">
        <f t="shared" si="3"/>
        <v/>
      </c>
      <c r="AT38" s="19" t="str">
        <f t="shared" si="3"/>
        <v/>
      </c>
      <c r="AU38" s="19" t="str">
        <f t="shared" si="3"/>
        <v/>
      </c>
      <c r="AV38" s="19" t="str">
        <f t="shared" si="3"/>
        <v/>
      </c>
      <c r="AW38" s="19" t="str">
        <f t="shared" si="3"/>
        <v/>
      </c>
      <c r="AX38" s="19" t="str">
        <f t="shared" si="3"/>
        <v/>
      </c>
      <c r="AY38" s="19" t="str">
        <f t="shared" si="3"/>
        <v/>
      </c>
      <c r="AZ38" s="19" t="str">
        <f t="shared" si="3"/>
        <v/>
      </c>
      <c r="BA38" s="19" t="str">
        <f t="shared" si="3"/>
        <v/>
      </c>
      <c r="BB38" s="19" t="str">
        <f t="shared" si="3"/>
        <v/>
      </c>
      <c r="BD38" s="22"/>
    </row>
    <row r="39" spans="1:56" ht="18" hidden="1" outlineLevel="2" x14ac:dyDescent="0.3">
      <c r="A39" s="60">
        <v>24</v>
      </c>
      <c r="B39" s="57" t="s">
        <v>35</v>
      </c>
      <c r="C39" s="66">
        <v>44013</v>
      </c>
      <c r="D39" s="66">
        <v>44562</v>
      </c>
      <c r="E39" s="17" t="s">
        <v>10</v>
      </c>
      <c r="F39" s="43"/>
      <c r="G39" s="38"/>
      <c r="H39" s="18"/>
      <c r="I39" s="18"/>
      <c r="J39" s="18"/>
      <c r="K39" s="18"/>
      <c r="L39" s="18"/>
      <c r="M39" s="18">
        <v>1</v>
      </c>
      <c r="N39" s="18"/>
      <c r="O39" s="18"/>
      <c r="P39" s="18"/>
      <c r="Q39" s="18">
        <v>2</v>
      </c>
      <c r="R39" s="18">
        <v>2</v>
      </c>
      <c r="S39" s="18">
        <v>2</v>
      </c>
      <c r="T39" s="18"/>
      <c r="U39" s="18"/>
      <c r="V39" s="18"/>
      <c r="W39" s="18">
        <v>2</v>
      </c>
      <c r="X39" s="18">
        <v>3</v>
      </c>
      <c r="Y39" s="18">
        <v>3</v>
      </c>
      <c r="Z39" s="18"/>
      <c r="AA39" s="18"/>
      <c r="AB39" s="18"/>
      <c r="AC39" s="18">
        <v>2</v>
      </c>
      <c r="AD39" s="18">
        <v>4</v>
      </c>
      <c r="AE39" s="18">
        <v>3</v>
      </c>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D39" s="22"/>
    </row>
    <row r="40" spans="1:56" ht="19.5" hidden="1" customHeight="1" outlineLevel="2" x14ac:dyDescent="0.3">
      <c r="A40" s="60">
        <v>2</v>
      </c>
      <c r="B40" s="57" t="s">
        <v>36</v>
      </c>
      <c r="C40" s="66">
        <v>44470</v>
      </c>
      <c r="D40" s="66">
        <v>44531</v>
      </c>
      <c r="E40" s="17" t="s">
        <v>10</v>
      </c>
      <c r="F40" s="43"/>
      <c r="G40" s="38"/>
      <c r="H40" s="18"/>
      <c r="I40" s="18"/>
      <c r="J40" s="18"/>
      <c r="K40" s="18"/>
      <c r="L40" s="18"/>
      <c r="M40" s="18"/>
      <c r="N40" s="18"/>
      <c r="O40" s="18"/>
      <c r="P40" s="18"/>
      <c r="Q40" s="18"/>
      <c r="R40" s="18"/>
      <c r="S40" s="18"/>
      <c r="T40" s="18"/>
      <c r="U40" s="18"/>
      <c r="V40" s="18"/>
      <c r="W40" s="18"/>
      <c r="X40" s="18"/>
      <c r="Y40" s="18"/>
      <c r="Z40" s="18"/>
      <c r="AA40" s="18"/>
      <c r="AB40" s="18">
        <v>1</v>
      </c>
      <c r="AC40" s="18"/>
      <c r="AD40" s="18">
        <v>1</v>
      </c>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D40" s="22"/>
    </row>
    <row r="41" spans="1:56" ht="19.5" hidden="1" customHeight="1" outlineLevel="2" x14ac:dyDescent="0.3">
      <c r="A41" s="60">
        <v>29</v>
      </c>
      <c r="B41" s="57" t="s">
        <v>37</v>
      </c>
      <c r="C41" s="66">
        <v>44013</v>
      </c>
      <c r="D41" s="66">
        <v>44501</v>
      </c>
      <c r="E41" s="17" t="s">
        <v>10</v>
      </c>
      <c r="F41" s="43"/>
      <c r="G41" s="38"/>
      <c r="H41" s="18"/>
      <c r="I41" s="18"/>
      <c r="J41" s="18"/>
      <c r="K41" s="18"/>
      <c r="L41" s="18"/>
      <c r="M41" s="18">
        <v>2</v>
      </c>
      <c r="N41" s="18"/>
      <c r="O41" s="18">
        <v>2</v>
      </c>
      <c r="P41" s="18">
        <v>4</v>
      </c>
      <c r="Q41" s="18">
        <v>3</v>
      </c>
      <c r="R41" s="18"/>
      <c r="S41" s="18"/>
      <c r="T41" s="18"/>
      <c r="U41" s="18">
        <v>2</v>
      </c>
      <c r="V41" s="18">
        <v>4</v>
      </c>
      <c r="W41" s="18">
        <v>3</v>
      </c>
      <c r="X41" s="18">
        <v>1</v>
      </c>
      <c r="Y41" s="18">
        <v>1</v>
      </c>
      <c r="Z41" s="18">
        <v>2</v>
      </c>
      <c r="AA41" s="18">
        <v>1</v>
      </c>
      <c r="AB41" s="18">
        <v>3</v>
      </c>
      <c r="AC41" s="18">
        <v>1</v>
      </c>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D41" s="22"/>
    </row>
    <row r="42" spans="1:56" ht="19.5" hidden="1" customHeight="1" outlineLevel="2" x14ac:dyDescent="0.3">
      <c r="A42" s="60">
        <v>6</v>
      </c>
      <c r="B42" s="57" t="s">
        <v>38</v>
      </c>
      <c r="C42" s="66">
        <v>44409</v>
      </c>
      <c r="D42" s="66">
        <v>44440</v>
      </c>
      <c r="E42" s="17" t="s">
        <v>10</v>
      </c>
      <c r="F42" s="43"/>
      <c r="G42" s="38"/>
      <c r="H42" s="18"/>
      <c r="I42" s="18"/>
      <c r="J42" s="18"/>
      <c r="K42" s="18"/>
      <c r="L42" s="18"/>
      <c r="M42" s="18"/>
      <c r="N42" s="18"/>
      <c r="O42" s="18"/>
      <c r="P42" s="18"/>
      <c r="Q42" s="18"/>
      <c r="R42" s="18"/>
      <c r="S42" s="18"/>
      <c r="T42" s="18"/>
      <c r="U42" s="18"/>
      <c r="V42" s="18"/>
      <c r="W42" s="18"/>
      <c r="X42" s="18"/>
      <c r="Y42" s="18"/>
      <c r="Z42" s="18">
        <v>4</v>
      </c>
      <c r="AA42" s="18">
        <v>2</v>
      </c>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D42" s="22"/>
    </row>
    <row r="43" spans="1:56" ht="19.5" hidden="1" customHeight="1" outlineLevel="2" x14ac:dyDescent="0.3">
      <c r="A43" s="60">
        <v>43</v>
      </c>
      <c r="B43" s="57" t="s">
        <v>88</v>
      </c>
      <c r="C43" s="66">
        <v>44136</v>
      </c>
      <c r="D43" s="66">
        <v>44440</v>
      </c>
      <c r="E43" s="17" t="s">
        <v>10</v>
      </c>
      <c r="F43" s="43"/>
      <c r="G43" s="38"/>
      <c r="H43" s="18"/>
      <c r="I43" s="18"/>
      <c r="J43" s="18"/>
      <c r="K43" s="18"/>
      <c r="L43" s="18"/>
      <c r="M43" s="18"/>
      <c r="N43" s="18"/>
      <c r="O43" s="18"/>
      <c r="P43" s="18"/>
      <c r="Q43" s="18">
        <v>1</v>
      </c>
      <c r="R43" s="18">
        <v>2</v>
      </c>
      <c r="S43" s="18">
        <v>8</v>
      </c>
      <c r="T43" s="18">
        <v>5</v>
      </c>
      <c r="U43" s="18">
        <v>4</v>
      </c>
      <c r="V43" s="18">
        <v>4</v>
      </c>
      <c r="W43" s="18">
        <v>2</v>
      </c>
      <c r="X43" s="18">
        <v>3</v>
      </c>
      <c r="Y43" s="18">
        <v>3</v>
      </c>
      <c r="Z43" s="18">
        <v>2</v>
      </c>
      <c r="AA43" s="18">
        <v>4</v>
      </c>
      <c r="AB43" s="18">
        <v>1</v>
      </c>
      <c r="AC43" s="18">
        <v>2</v>
      </c>
      <c r="AD43" s="18">
        <v>1</v>
      </c>
      <c r="AE43" s="18">
        <v>1</v>
      </c>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D43" s="22"/>
    </row>
    <row r="44" spans="1:56" ht="19.5" hidden="1" customHeight="1" outlineLevel="2" x14ac:dyDescent="0.3">
      <c r="A44" s="60">
        <v>311</v>
      </c>
      <c r="B44" s="57" t="s">
        <v>89</v>
      </c>
      <c r="C44" s="66">
        <v>44166</v>
      </c>
      <c r="D44" s="66">
        <v>44501</v>
      </c>
      <c r="E44" s="17" t="s">
        <v>10</v>
      </c>
      <c r="F44" s="43"/>
      <c r="G44" s="38"/>
      <c r="H44" s="18"/>
      <c r="I44" s="18"/>
      <c r="J44" s="18"/>
      <c r="K44" s="18"/>
      <c r="L44" s="18"/>
      <c r="M44" s="18"/>
      <c r="N44" s="18"/>
      <c r="O44" s="18"/>
      <c r="P44" s="18"/>
      <c r="Q44" s="18"/>
      <c r="R44" s="18">
        <v>225</v>
      </c>
      <c r="S44" s="18">
        <v>4</v>
      </c>
      <c r="T44" s="18"/>
      <c r="U44" s="18">
        <v>15</v>
      </c>
      <c r="V44" s="18"/>
      <c r="W44" s="18">
        <v>23</v>
      </c>
      <c r="X44" s="18"/>
      <c r="Y44" s="18">
        <v>1</v>
      </c>
      <c r="Z44" s="18"/>
      <c r="AA44" s="18"/>
      <c r="AB44" s="18"/>
      <c r="AC44" s="18">
        <v>43</v>
      </c>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D44" s="22"/>
    </row>
    <row r="45" spans="1:56" s="12" customFormat="1" ht="19.5" customHeight="1" collapsed="1" x14ac:dyDescent="0.35">
      <c r="A45" s="62">
        <f>A46</f>
        <v>120</v>
      </c>
      <c r="B45" s="63" t="s">
        <v>69</v>
      </c>
      <c r="C45" s="55"/>
      <c r="D45" s="55"/>
      <c r="E45" s="20"/>
      <c r="F45" s="42"/>
      <c r="G45" s="19"/>
      <c r="H45" s="19"/>
      <c r="I45" s="19"/>
      <c r="J45" s="19"/>
      <c r="K45" s="19"/>
      <c r="L45" s="19"/>
      <c r="M45" s="19"/>
      <c r="N45" s="19"/>
      <c r="O45" s="19"/>
      <c r="P45" s="19"/>
      <c r="Q45" s="19"/>
      <c r="R45" s="19"/>
      <c r="S45" s="19"/>
      <c r="T45" s="19"/>
      <c r="U45" s="19"/>
      <c r="V45" s="19"/>
      <c r="W45" s="19"/>
      <c r="X45" s="19"/>
      <c r="Y45" s="62">
        <f t="shared" ref="Y45:AI45" si="4">Y46</f>
        <v>1</v>
      </c>
      <c r="Z45" s="62">
        <f t="shared" si="4"/>
        <v>2</v>
      </c>
      <c r="AA45" s="62">
        <f t="shared" si="4"/>
        <v>1</v>
      </c>
      <c r="AB45" s="62">
        <f t="shared" si="4"/>
        <v>1</v>
      </c>
      <c r="AC45" s="62">
        <f t="shared" si="4"/>
        <v>2</v>
      </c>
      <c r="AD45" s="62">
        <f t="shared" si="4"/>
        <v>1</v>
      </c>
      <c r="AE45" s="62"/>
      <c r="AF45" s="62"/>
      <c r="AG45" s="62"/>
      <c r="AH45" s="62"/>
      <c r="AI45" s="62">
        <f t="shared" si="4"/>
        <v>112</v>
      </c>
      <c r="AJ45" s="19"/>
      <c r="AK45" s="19"/>
      <c r="AL45" s="19"/>
      <c r="AM45" s="19"/>
      <c r="AN45" s="19"/>
      <c r="AO45" s="19"/>
      <c r="AP45" s="19"/>
      <c r="AQ45" s="19"/>
      <c r="AR45" s="19"/>
      <c r="AS45" s="19"/>
      <c r="AT45" s="19"/>
      <c r="AU45" s="19"/>
      <c r="AV45" s="19"/>
      <c r="AW45" s="19"/>
      <c r="AX45" s="19"/>
      <c r="AY45" s="19"/>
      <c r="AZ45" s="19"/>
      <c r="BA45" s="19"/>
      <c r="BB45" s="19"/>
      <c r="BD45" s="21"/>
    </row>
    <row r="46" spans="1:56" s="12" customFormat="1" ht="19.5" hidden="1" customHeight="1" outlineLevel="1" x14ac:dyDescent="0.35">
      <c r="A46" s="59">
        <f>SUM(A47:A51)</f>
        <v>120</v>
      </c>
      <c r="B46" s="56" t="s">
        <v>127</v>
      </c>
      <c r="C46" s="55"/>
      <c r="D46" s="55"/>
      <c r="E46" s="20"/>
      <c r="F46" s="42"/>
      <c r="G46" s="20"/>
      <c r="H46" s="20"/>
      <c r="I46" s="20"/>
      <c r="J46" s="20"/>
      <c r="K46" s="20"/>
      <c r="L46" s="20"/>
      <c r="M46" s="20"/>
      <c r="N46" s="20"/>
      <c r="O46" s="20"/>
      <c r="P46" s="20"/>
      <c r="Q46" s="20"/>
      <c r="R46" s="20"/>
      <c r="S46" s="20"/>
      <c r="T46" s="20"/>
      <c r="U46" s="20"/>
      <c r="V46" s="20"/>
      <c r="W46" s="20"/>
      <c r="X46" s="20"/>
      <c r="Y46" s="19">
        <f>SUM(Y47:Y51)</f>
        <v>1</v>
      </c>
      <c r="Z46" s="19">
        <f t="shared" ref="Z46:AD46" si="5">SUM(Z47:Z51)</f>
        <v>2</v>
      </c>
      <c r="AA46" s="19">
        <f t="shared" si="5"/>
        <v>1</v>
      </c>
      <c r="AB46" s="19">
        <f t="shared" si="5"/>
        <v>1</v>
      </c>
      <c r="AC46" s="19">
        <f t="shared" si="5"/>
        <v>2</v>
      </c>
      <c r="AD46" s="19">
        <f t="shared" si="5"/>
        <v>1</v>
      </c>
      <c r="AE46" s="20"/>
      <c r="AF46" s="19"/>
      <c r="AG46" s="20"/>
      <c r="AH46" s="20"/>
      <c r="AI46" s="19">
        <f>SUM(AI48:AI51)</f>
        <v>112</v>
      </c>
      <c r="AJ46" s="19"/>
      <c r="AK46" s="19"/>
      <c r="AL46" s="20"/>
      <c r="AM46" s="19"/>
      <c r="AN46" s="20"/>
      <c r="AO46" s="19"/>
      <c r="AP46" s="19"/>
      <c r="AQ46" s="20"/>
      <c r="AR46" s="20"/>
      <c r="AS46" s="20"/>
      <c r="AT46" s="20"/>
      <c r="AU46" s="20"/>
      <c r="AV46" s="20"/>
      <c r="AW46" s="20"/>
      <c r="AX46" s="20"/>
      <c r="AY46" s="20"/>
      <c r="AZ46" s="20"/>
      <c r="BA46" s="20"/>
      <c r="BB46" s="20"/>
      <c r="BD46" s="22"/>
    </row>
    <row r="47" spans="1:56" ht="19.5" hidden="1" customHeight="1" outlineLevel="2" x14ac:dyDescent="0.3">
      <c r="A47" s="61">
        <v>8</v>
      </c>
      <c r="B47" s="58" t="s">
        <v>22</v>
      </c>
      <c r="C47" s="66">
        <v>44378</v>
      </c>
      <c r="D47" s="66">
        <v>44531</v>
      </c>
      <c r="E47" s="32" t="s">
        <v>6</v>
      </c>
      <c r="F47" s="44"/>
      <c r="G47" s="40"/>
      <c r="H47" s="11"/>
      <c r="I47" s="11"/>
      <c r="J47" s="11"/>
      <c r="K47" s="11"/>
      <c r="L47" s="11"/>
      <c r="M47" s="11"/>
      <c r="N47" s="11"/>
      <c r="O47" s="11"/>
      <c r="P47" s="11"/>
      <c r="Q47" s="11"/>
      <c r="R47" s="11"/>
      <c r="S47" s="11"/>
      <c r="T47" s="11"/>
      <c r="U47" s="11"/>
      <c r="V47" s="11"/>
      <c r="W47" s="11"/>
      <c r="X47" s="11"/>
      <c r="Y47" s="11">
        <v>1</v>
      </c>
      <c r="Z47" s="11">
        <v>2</v>
      </c>
      <c r="AA47" s="11">
        <v>1</v>
      </c>
      <c r="AB47" s="11">
        <v>1</v>
      </c>
      <c r="AC47" s="11">
        <v>2</v>
      </c>
      <c r="AD47" s="11">
        <v>1</v>
      </c>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D47" s="22"/>
    </row>
    <row r="48" spans="1:56" ht="19.5" hidden="1" customHeight="1" outlineLevel="2" x14ac:dyDescent="0.3">
      <c r="A48" s="61">
        <v>4</v>
      </c>
      <c r="B48" s="58" t="s">
        <v>91</v>
      </c>
      <c r="C48" s="66">
        <v>44682</v>
      </c>
      <c r="D48" s="66">
        <v>44682</v>
      </c>
      <c r="E48" s="32" t="s">
        <v>6</v>
      </c>
      <c r="F48" s="44"/>
      <c r="G48" s="40"/>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v>4</v>
      </c>
      <c r="AJ48" s="11"/>
      <c r="AK48" s="11"/>
      <c r="AL48" s="11"/>
      <c r="AM48" s="11"/>
      <c r="AN48" s="11"/>
      <c r="AO48" s="11"/>
      <c r="AP48" s="11"/>
      <c r="AQ48" s="11"/>
      <c r="AR48" s="11"/>
      <c r="AS48" s="11"/>
      <c r="AT48" s="11"/>
      <c r="AU48" s="11"/>
      <c r="AV48" s="11"/>
      <c r="AW48" s="11"/>
      <c r="AX48" s="11"/>
      <c r="AY48" s="11"/>
      <c r="AZ48" s="11"/>
      <c r="BA48" s="11"/>
      <c r="BB48" s="11"/>
      <c r="BD48" s="22"/>
    </row>
    <row r="49" spans="1:81" ht="19.5" hidden="1" customHeight="1" outlineLevel="2" x14ac:dyDescent="0.3">
      <c r="A49" s="61">
        <v>3</v>
      </c>
      <c r="B49" s="58" t="s">
        <v>92</v>
      </c>
      <c r="C49" s="66">
        <v>44682</v>
      </c>
      <c r="D49" s="66">
        <v>44682</v>
      </c>
      <c r="E49" s="32" t="s">
        <v>6</v>
      </c>
      <c r="F49" s="44"/>
      <c r="G49" s="40"/>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v>3</v>
      </c>
      <c r="AJ49" s="11"/>
      <c r="AK49" s="11"/>
      <c r="AL49" s="11"/>
      <c r="AM49" s="11"/>
      <c r="AN49" s="11"/>
      <c r="AO49" s="11"/>
      <c r="AP49" s="11"/>
      <c r="AQ49" s="11"/>
      <c r="AR49" s="11"/>
      <c r="AS49" s="11"/>
      <c r="AT49" s="11"/>
      <c r="AU49" s="11"/>
      <c r="AV49" s="11"/>
      <c r="AW49" s="11"/>
      <c r="AX49" s="11"/>
      <c r="AY49" s="11"/>
      <c r="AZ49" s="11"/>
      <c r="BA49" s="11"/>
      <c r="BB49" s="11"/>
      <c r="BD49" s="22"/>
    </row>
    <row r="50" spans="1:81" ht="19.5" hidden="1" customHeight="1" outlineLevel="2" x14ac:dyDescent="0.3">
      <c r="A50" s="61">
        <v>3</v>
      </c>
      <c r="B50" s="58" t="s">
        <v>93</v>
      </c>
      <c r="C50" s="66">
        <v>44682</v>
      </c>
      <c r="D50" s="66">
        <v>44682</v>
      </c>
      <c r="E50" s="32" t="s">
        <v>6</v>
      </c>
      <c r="F50" s="44"/>
      <c r="G50" s="40"/>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v>3</v>
      </c>
      <c r="AJ50" s="11"/>
      <c r="AK50" s="11"/>
      <c r="AL50" s="11"/>
      <c r="AM50" s="11"/>
      <c r="AN50" s="11"/>
      <c r="AO50" s="11"/>
      <c r="AP50" s="11"/>
      <c r="AQ50" s="11"/>
      <c r="AR50" s="11"/>
      <c r="AS50" s="11"/>
      <c r="AT50" s="11"/>
      <c r="AU50" s="11"/>
      <c r="AV50" s="11"/>
      <c r="AW50" s="11"/>
      <c r="AX50" s="11"/>
      <c r="AY50" s="11"/>
      <c r="AZ50" s="11"/>
      <c r="BA50" s="11"/>
      <c r="BB50" s="11"/>
      <c r="BD50" s="22"/>
    </row>
    <row r="51" spans="1:81" ht="19.5" hidden="1" customHeight="1" outlineLevel="2" x14ac:dyDescent="0.3">
      <c r="A51" s="60">
        <v>102</v>
      </c>
      <c r="B51" s="57" t="s">
        <v>89</v>
      </c>
      <c r="C51" s="66">
        <v>44866</v>
      </c>
      <c r="D51" s="66">
        <v>44866</v>
      </c>
      <c r="E51" s="32" t="s">
        <v>6</v>
      </c>
      <c r="F51" s="43"/>
      <c r="G51" s="3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v>102</v>
      </c>
      <c r="AJ51" s="18"/>
      <c r="AK51" s="18"/>
      <c r="AL51" s="18"/>
      <c r="AM51" s="18"/>
      <c r="AN51" s="18"/>
      <c r="AO51" s="18"/>
      <c r="AP51" s="18"/>
      <c r="AQ51" s="18"/>
      <c r="AR51" s="18"/>
      <c r="AS51" s="18"/>
      <c r="AT51" s="18"/>
      <c r="AU51" s="18"/>
      <c r="AV51" s="18"/>
      <c r="AW51" s="18"/>
      <c r="AX51" s="18"/>
      <c r="AY51" s="18"/>
      <c r="AZ51" s="18"/>
      <c r="BA51" s="18"/>
      <c r="BB51" s="18"/>
      <c r="BD51" s="22"/>
    </row>
    <row r="52" spans="1:81" s="12" customFormat="1" ht="19.5" customHeight="1" collapsed="1" x14ac:dyDescent="0.35">
      <c r="A52" s="62">
        <f>A53</f>
        <v>181</v>
      </c>
      <c r="B52" s="63" t="s">
        <v>70</v>
      </c>
      <c r="C52" s="55"/>
      <c r="D52" s="55"/>
      <c r="E52" s="20"/>
      <c r="F52" s="42"/>
      <c r="G52" s="20"/>
      <c r="H52" s="62">
        <f t="shared" ref="H52:U52" si="6">H53</f>
        <v>1</v>
      </c>
      <c r="I52" s="62" t="str">
        <f t="shared" si="6"/>
        <v/>
      </c>
      <c r="J52" s="62">
        <f t="shared" si="6"/>
        <v>1</v>
      </c>
      <c r="K52" s="62" t="str">
        <f t="shared" si="6"/>
        <v/>
      </c>
      <c r="L52" s="62" t="str">
        <f t="shared" si="6"/>
        <v/>
      </c>
      <c r="M52" s="62" t="str">
        <f t="shared" si="6"/>
        <v/>
      </c>
      <c r="N52" s="62" t="str">
        <f t="shared" si="6"/>
        <v/>
      </c>
      <c r="O52" s="62" t="str">
        <f t="shared" si="6"/>
        <v/>
      </c>
      <c r="P52" s="62" t="str">
        <f t="shared" si="6"/>
        <v/>
      </c>
      <c r="Q52" s="62" t="str">
        <f t="shared" si="6"/>
        <v/>
      </c>
      <c r="R52" s="62" t="str">
        <f t="shared" si="6"/>
        <v/>
      </c>
      <c r="S52" s="62" t="str">
        <f t="shared" si="6"/>
        <v/>
      </c>
      <c r="T52" s="62" t="str">
        <f t="shared" si="6"/>
        <v/>
      </c>
      <c r="U52" s="62" t="str">
        <f t="shared" si="6"/>
        <v/>
      </c>
      <c r="V52" s="62">
        <f>V53</f>
        <v>1</v>
      </c>
      <c r="W52" s="62" t="str">
        <f t="shared" ref="W52:AO52" si="7">W53</f>
        <v/>
      </c>
      <c r="X52" s="62" t="str">
        <f t="shared" si="7"/>
        <v/>
      </c>
      <c r="Y52" s="62" t="str">
        <f t="shared" si="7"/>
        <v/>
      </c>
      <c r="Z52" s="62">
        <f t="shared" si="7"/>
        <v>1</v>
      </c>
      <c r="AA52" s="62"/>
      <c r="AB52" s="62" t="str">
        <f t="shared" si="7"/>
        <v/>
      </c>
      <c r="AC52" s="62">
        <f t="shared" si="7"/>
        <v>20</v>
      </c>
      <c r="AD52" s="62" t="str">
        <f t="shared" si="7"/>
        <v/>
      </c>
      <c r="AE52" s="62" t="str">
        <f t="shared" si="7"/>
        <v/>
      </c>
      <c r="AF52" s="62">
        <f t="shared" si="7"/>
        <v>1</v>
      </c>
      <c r="AG52" s="62">
        <f t="shared" si="7"/>
        <v>3</v>
      </c>
      <c r="AH52" s="62">
        <f t="shared" si="7"/>
        <v>20</v>
      </c>
      <c r="AI52" s="62">
        <f t="shared" si="7"/>
        <v>131</v>
      </c>
      <c r="AJ52" s="62">
        <f t="shared" si="7"/>
        <v>1</v>
      </c>
      <c r="AK52" s="62" t="str">
        <f t="shared" si="7"/>
        <v/>
      </c>
      <c r="AL52" s="62" t="str">
        <f t="shared" si="7"/>
        <v/>
      </c>
      <c r="AM52" s="62" t="str">
        <f t="shared" si="7"/>
        <v/>
      </c>
      <c r="AN52" s="62">
        <f t="shared" si="7"/>
        <v>1</v>
      </c>
      <c r="AO52" s="62" t="str">
        <f t="shared" si="7"/>
        <v/>
      </c>
      <c r="AP52" s="20"/>
      <c r="AQ52" s="20"/>
      <c r="AR52" s="20"/>
      <c r="AS52" s="20"/>
      <c r="AT52" s="20"/>
      <c r="AU52" s="20"/>
      <c r="AV52" s="20"/>
      <c r="AW52" s="20"/>
      <c r="AX52" s="20"/>
      <c r="AY52" s="20"/>
      <c r="AZ52" s="20"/>
      <c r="BA52" s="20"/>
      <c r="BB52" s="20"/>
      <c r="BD52" s="22"/>
    </row>
    <row r="53" spans="1:81" s="12" customFormat="1" ht="19.5" hidden="1" customHeight="1" outlineLevel="1" x14ac:dyDescent="0.35">
      <c r="A53" s="59">
        <f>SUM(A54:A59)</f>
        <v>181</v>
      </c>
      <c r="B53" s="56" t="s">
        <v>126</v>
      </c>
      <c r="C53" s="55"/>
      <c r="D53" s="55"/>
      <c r="E53" s="20"/>
      <c r="F53" s="42"/>
      <c r="G53" s="19" t="str">
        <f>IF(SUM(G54:G59)&gt;0,SUM(G54:G59),"")</f>
        <v/>
      </c>
      <c r="H53" s="19">
        <f t="shared" ref="H53:BB53" si="8">IF(SUM(H54:H59)&gt;0,SUM(H54:H59),"")</f>
        <v>1</v>
      </c>
      <c r="I53" s="19" t="str">
        <f t="shared" si="8"/>
        <v/>
      </c>
      <c r="J53" s="19">
        <f t="shared" si="8"/>
        <v>1</v>
      </c>
      <c r="K53" s="19" t="str">
        <f t="shared" si="8"/>
        <v/>
      </c>
      <c r="L53" s="19" t="str">
        <f t="shared" si="8"/>
        <v/>
      </c>
      <c r="M53" s="19" t="str">
        <f t="shared" si="8"/>
        <v/>
      </c>
      <c r="N53" s="19" t="str">
        <f t="shared" si="8"/>
        <v/>
      </c>
      <c r="O53" s="19" t="str">
        <f t="shared" si="8"/>
        <v/>
      </c>
      <c r="P53" s="19" t="str">
        <f t="shared" si="8"/>
        <v/>
      </c>
      <c r="Q53" s="19" t="str">
        <f t="shared" si="8"/>
        <v/>
      </c>
      <c r="R53" s="19" t="str">
        <f t="shared" si="8"/>
        <v/>
      </c>
      <c r="S53" s="19" t="str">
        <f t="shared" si="8"/>
        <v/>
      </c>
      <c r="T53" s="19" t="str">
        <f t="shared" si="8"/>
        <v/>
      </c>
      <c r="U53" s="19" t="str">
        <f t="shared" si="8"/>
        <v/>
      </c>
      <c r="V53" s="19">
        <f t="shared" si="8"/>
        <v>1</v>
      </c>
      <c r="W53" s="19" t="str">
        <f t="shared" si="8"/>
        <v/>
      </c>
      <c r="X53" s="19" t="str">
        <f t="shared" si="8"/>
        <v/>
      </c>
      <c r="Y53" s="19" t="str">
        <f t="shared" si="8"/>
        <v/>
      </c>
      <c r="Z53" s="19">
        <f t="shared" si="8"/>
        <v>1</v>
      </c>
      <c r="AA53" s="19"/>
      <c r="AB53" s="19" t="str">
        <f t="shared" si="8"/>
        <v/>
      </c>
      <c r="AC53" s="19">
        <v>20</v>
      </c>
      <c r="AD53" s="19" t="str">
        <f t="shared" si="8"/>
        <v/>
      </c>
      <c r="AE53" s="19" t="str">
        <f t="shared" si="8"/>
        <v/>
      </c>
      <c r="AF53" s="19">
        <v>1</v>
      </c>
      <c r="AG53" s="19">
        <f t="shared" si="8"/>
        <v>3</v>
      </c>
      <c r="AH53" s="19">
        <f>AF55</f>
        <v>20</v>
      </c>
      <c r="AI53" s="19">
        <f t="shared" si="8"/>
        <v>131</v>
      </c>
      <c r="AJ53" s="19">
        <f t="shared" si="8"/>
        <v>1</v>
      </c>
      <c r="AK53" s="19" t="str">
        <f t="shared" si="8"/>
        <v/>
      </c>
      <c r="AL53" s="19" t="str">
        <f t="shared" si="8"/>
        <v/>
      </c>
      <c r="AM53" s="19" t="str">
        <f t="shared" si="8"/>
        <v/>
      </c>
      <c r="AN53" s="19">
        <f t="shared" si="8"/>
        <v>1</v>
      </c>
      <c r="AO53" s="19" t="str">
        <f t="shared" si="8"/>
        <v/>
      </c>
      <c r="AP53" s="19" t="str">
        <f t="shared" si="8"/>
        <v/>
      </c>
      <c r="AQ53" s="19" t="str">
        <f t="shared" si="8"/>
        <v/>
      </c>
      <c r="AR53" s="19" t="str">
        <f t="shared" si="8"/>
        <v/>
      </c>
      <c r="AS53" s="19" t="str">
        <f t="shared" si="8"/>
        <v/>
      </c>
      <c r="AT53" s="19" t="str">
        <f t="shared" si="8"/>
        <v/>
      </c>
      <c r="AU53" s="19" t="str">
        <f t="shared" si="8"/>
        <v/>
      </c>
      <c r="AV53" s="19" t="str">
        <f t="shared" si="8"/>
        <v/>
      </c>
      <c r="AW53" s="19" t="str">
        <f t="shared" si="8"/>
        <v/>
      </c>
      <c r="AX53" s="19" t="str">
        <f t="shared" si="8"/>
        <v/>
      </c>
      <c r="AY53" s="19" t="str">
        <f t="shared" si="8"/>
        <v/>
      </c>
      <c r="AZ53" s="19" t="str">
        <f t="shared" si="8"/>
        <v/>
      </c>
      <c r="BA53" s="19" t="str">
        <f t="shared" si="8"/>
        <v/>
      </c>
      <c r="BB53" s="19" t="str">
        <f t="shared" si="8"/>
        <v/>
      </c>
      <c r="BD53" s="22"/>
    </row>
    <row r="54" spans="1:81" ht="19.5" hidden="1" customHeight="1" outlineLevel="2" x14ac:dyDescent="0.3">
      <c r="A54" s="2">
        <v>3</v>
      </c>
      <c r="B54" s="58" t="s">
        <v>11</v>
      </c>
      <c r="C54" s="66">
        <v>44621</v>
      </c>
      <c r="D54" s="66">
        <v>44621</v>
      </c>
      <c r="E54" s="32" t="s">
        <v>194</v>
      </c>
      <c r="F54" s="44"/>
      <c r="G54" s="40"/>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v>3</v>
      </c>
      <c r="AH54" s="11"/>
      <c r="AI54" s="11"/>
      <c r="AJ54" s="11"/>
      <c r="AK54" s="11"/>
      <c r="AL54" s="11"/>
      <c r="AM54" s="11"/>
      <c r="AN54" s="11"/>
      <c r="AO54" s="11"/>
      <c r="AP54" s="11"/>
      <c r="AQ54" s="11"/>
      <c r="AR54" s="11"/>
      <c r="AS54" s="11"/>
      <c r="AT54" s="11"/>
      <c r="AU54" s="11"/>
      <c r="AV54" s="11"/>
      <c r="AW54" s="11"/>
      <c r="AX54" s="11"/>
      <c r="AY54" s="11"/>
      <c r="AZ54" s="11"/>
      <c r="BA54" s="11"/>
      <c r="BB54" s="11"/>
      <c r="BD54" s="22"/>
    </row>
    <row r="55" spans="1:81" ht="19.5" hidden="1" customHeight="1" outlineLevel="2" x14ac:dyDescent="0.3">
      <c r="A55" s="16">
        <v>21</v>
      </c>
      <c r="B55" s="57" t="s">
        <v>12</v>
      </c>
      <c r="C55" s="66">
        <v>44652</v>
      </c>
      <c r="D55" s="66">
        <v>44652</v>
      </c>
      <c r="E55" s="17" t="s">
        <v>10</v>
      </c>
      <c r="F55" s="43"/>
      <c r="G55" s="38"/>
      <c r="H55" s="18"/>
      <c r="I55" s="18"/>
      <c r="J55" s="18">
        <v>1</v>
      </c>
      <c r="K55" s="18"/>
      <c r="L55" s="18"/>
      <c r="M55" s="18"/>
      <c r="N55" s="18"/>
      <c r="O55" s="18"/>
      <c r="P55" s="18"/>
      <c r="Q55" s="18"/>
      <c r="R55" s="18"/>
      <c r="S55" s="18"/>
      <c r="T55" s="18"/>
      <c r="U55" s="18"/>
      <c r="V55" s="18"/>
      <c r="W55" s="18"/>
      <c r="X55" s="18"/>
      <c r="Y55" s="18"/>
      <c r="Z55" s="18"/>
      <c r="AA55" s="18"/>
      <c r="AB55" s="18"/>
      <c r="AC55" s="18"/>
      <c r="AD55" s="18"/>
      <c r="AE55" s="51"/>
      <c r="AF55" s="119">
        <v>20</v>
      </c>
      <c r="AG55" s="119"/>
      <c r="AH55" s="120"/>
      <c r="AI55" s="18"/>
      <c r="AJ55" s="18"/>
      <c r="AK55" s="18"/>
      <c r="AL55" s="18"/>
      <c r="AM55" s="18"/>
      <c r="AN55" s="18"/>
      <c r="AO55" s="18"/>
      <c r="AP55" s="18"/>
      <c r="AQ55" s="18"/>
      <c r="AR55" s="18"/>
      <c r="AS55" s="18"/>
      <c r="AT55" s="18"/>
      <c r="AU55" s="18"/>
      <c r="AV55" s="18"/>
      <c r="AW55" s="18"/>
      <c r="AX55" s="18"/>
      <c r="AY55" s="18"/>
      <c r="AZ55" s="18"/>
      <c r="BA55" s="18"/>
      <c r="BB55" s="18"/>
      <c r="BD55" s="22"/>
    </row>
    <row r="56" spans="1:81" ht="19.5" hidden="1" customHeight="1" outlineLevel="2" x14ac:dyDescent="0.3">
      <c r="A56" s="16">
        <v>5</v>
      </c>
      <c r="B56" s="57" t="s">
        <v>13</v>
      </c>
      <c r="C56" s="66">
        <v>44682</v>
      </c>
      <c r="D56" s="66">
        <v>44682</v>
      </c>
      <c r="E56" s="32" t="s">
        <v>193</v>
      </c>
      <c r="F56" s="43"/>
      <c r="G56" s="38"/>
      <c r="H56" s="18"/>
      <c r="I56" s="18"/>
      <c r="J56" s="18"/>
      <c r="K56" s="18"/>
      <c r="L56" s="18"/>
      <c r="M56" s="18"/>
      <c r="N56" s="18"/>
      <c r="O56" s="18"/>
      <c r="P56" s="18"/>
      <c r="Q56" s="18"/>
      <c r="R56" s="18"/>
      <c r="S56" s="18"/>
      <c r="T56" s="18"/>
      <c r="U56" s="18"/>
      <c r="V56" s="18">
        <v>1</v>
      </c>
      <c r="W56" s="18"/>
      <c r="X56" s="18"/>
      <c r="Y56" s="18"/>
      <c r="Z56" s="18">
        <v>1</v>
      </c>
      <c r="AA56" s="18"/>
      <c r="AB56" s="18"/>
      <c r="AC56" s="18"/>
      <c r="AD56" s="18"/>
      <c r="AE56" s="18"/>
      <c r="AF56" s="18">
        <v>1</v>
      </c>
      <c r="AG56" s="18"/>
      <c r="AH56" s="18"/>
      <c r="AI56" s="18"/>
      <c r="AJ56" s="18">
        <v>1</v>
      </c>
      <c r="AK56" s="18"/>
      <c r="AL56" s="18"/>
      <c r="AM56" s="18"/>
      <c r="AN56" s="18">
        <v>1</v>
      </c>
      <c r="AO56" s="18"/>
      <c r="AP56" s="18"/>
      <c r="AQ56" s="18"/>
      <c r="AR56" s="18"/>
      <c r="AS56" s="18"/>
      <c r="AT56" s="18"/>
      <c r="AU56" s="18"/>
      <c r="AV56" s="18"/>
      <c r="AW56" s="18"/>
      <c r="AX56" s="18"/>
      <c r="AY56" s="18"/>
      <c r="AZ56" s="18"/>
      <c r="BA56" s="18"/>
      <c r="BB56" s="18"/>
      <c r="BD56" s="22"/>
    </row>
    <row r="57" spans="1:81" ht="19.5" hidden="1" customHeight="1" outlineLevel="2" x14ac:dyDescent="0.3">
      <c r="A57" s="16">
        <v>21</v>
      </c>
      <c r="B57" s="57" t="s">
        <v>14</v>
      </c>
      <c r="C57" s="66">
        <v>44501</v>
      </c>
      <c r="D57" s="66">
        <v>44501</v>
      </c>
      <c r="E57" s="17" t="s">
        <v>10</v>
      </c>
      <c r="F57" s="43"/>
      <c r="G57" s="38"/>
      <c r="H57" s="18">
        <v>1</v>
      </c>
      <c r="I57" s="18"/>
      <c r="J57" s="18"/>
      <c r="K57" s="18"/>
      <c r="L57" s="18"/>
      <c r="M57" s="18"/>
      <c r="N57" s="18"/>
      <c r="O57" s="18"/>
      <c r="P57" s="18"/>
      <c r="Q57" s="18"/>
      <c r="R57" s="18"/>
      <c r="S57" s="18"/>
      <c r="T57" s="18"/>
      <c r="U57" s="18"/>
      <c r="V57" s="18"/>
      <c r="W57" s="18"/>
      <c r="X57" s="18"/>
      <c r="Y57" s="18"/>
      <c r="Z57" s="51"/>
      <c r="AA57" s="134">
        <v>20</v>
      </c>
      <c r="AB57" s="134"/>
      <c r="AC57" s="135"/>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D57" s="22"/>
    </row>
    <row r="58" spans="1:81" ht="19.5" hidden="1" customHeight="1" outlineLevel="2" x14ac:dyDescent="0.3">
      <c r="A58" s="16">
        <v>3</v>
      </c>
      <c r="B58" s="57" t="s">
        <v>178</v>
      </c>
      <c r="C58" s="66">
        <v>44652</v>
      </c>
      <c r="D58" s="66">
        <v>44652</v>
      </c>
      <c r="E58" s="32" t="s">
        <v>193</v>
      </c>
      <c r="F58" s="43"/>
      <c r="G58" s="3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v>3</v>
      </c>
      <c r="AJ58" s="18"/>
      <c r="AK58" s="18"/>
      <c r="AL58" s="18"/>
      <c r="AM58" s="18"/>
      <c r="AN58" s="18"/>
      <c r="AO58" s="18"/>
      <c r="AP58" s="18"/>
      <c r="AQ58" s="18"/>
      <c r="AR58" s="18"/>
      <c r="AS58" s="18"/>
      <c r="AT58" s="18"/>
      <c r="AU58" s="18"/>
      <c r="AV58" s="18"/>
      <c r="AW58" s="18"/>
      <c r="AX58" s="18"/>
      <c r="AY58" s="18"/>
      <c r="AZ58" s="18"/>
      <c r="BA58" s="18"/>
      <c r="BB58" s="18"/>
      <c r="BD58" s="22"/>
    </row>
    <row r="59" spans="1:81" ht="19.5" hidden="1" customHeight="1" outlineLevel="2" x14ac:dyDescent="0.3">
      <c r="A59" s="16">
        <v>128</v>
      </c>
      <c r="B59" s="57" t="s">
        <v>15</v>
      </c>
      <c r="C59" s="66">
        <v>44682</v>
      </c>
      <c r="D59" s="66">
        <v>44682</v>
      </c>
      <c r="E59" s="32" t="s">
        <v>203</v>
      </c>
      <c r="F59" s="43"/>
      <c r="G59" s="3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v>128</v>
      </c>
      <c r="AJ59" s="18"/>
      <c r="AK59" s="18"/>
      <c r="AL59" s="18"/>
      <c r="AM59" s="18"/>
      <c r="AN59" s="18"/>
      <c r="AO59" s="18"/>
      <c r="AP59" s="18"/>
      <c r="AQ59" s="18"/>
      <c r="AR59" s="18"/>
      <c r="AS59" s="18"/>
      <c r="AT59" s="18"/>
      <c r="AU59" s="18"/>
      <c r="AV59" s="18"/>
      <c r="AW59" s="18"/>
      <c r="AX59" s="18"/>
      <c r="AY59" s="18"/>
      <c r="AZ59" s="18"/>
      <c r="BA59" s="18"/>
      <c r="BB59" s="18"/>
      <c r="BD59" s="22"/>
    </row>
    <row r="60" spans="1:81" s="29" customFormat="1" ht="19.5" customHeight="1" collapsed="1" x14ac:dyDescent="0.3">
      <c r="A60" s="27">
        <f>SUM(A52,A45,A37,A11)</f>
        <v>2177</v>
      </c>
      <c r="B60" s="27" t="s">
        <v>208</v>
      </c>
      <c r="C60" s="67"/>
      <c r="D60" s="67"/>
      <c r="E60" s="28"/>
      <c r="F60" s="45"/>
      <c r="G60" s="27" t="str">
        <f>IF(SUM(G11,G37,G45,G52)&gt;0,SUM(G11,G37,G45,G52),"")</f>
        <v/>
      </c>
      <c r="H60" s="27">
        <f t="shared" ref="H60:BB60" si="9">IF(SUM(H11,H37,H45,H52)&gt;0,SUM(H11,H37,H45,H52),"")</f>
        <v>1</v>
      </c>
      <c r="I60" s="27">
        <f t="shared" si="9"/>
        <v>16</v>
      </c>
      <c r="J60" s="27">
        <f t="shared" si="9"/>
        <v>1</v>
      </c>
      <c r="K60" s="27" t="str">
        <f t="shared" si="9"/>
        <v/>
      </c>
      <c r="L60" s="27" t="str">
        <f t="shared" si="9"/>
        <v/>
      </c>
      <c r="M60" s="27">
        <f t="shared" si="9"/>
        <v>7</v>
      </c>
      <c r="N60" s="27">
        <f t="shared" si="9"/>
        <v>65</v>
      </c>
      <c r="O60" s="27">
        <f t="shared" si="9"/>
        <v>2</v>
      </c>
      <c r="P60" s="27">
        <f t="shared" si="9"/>
        <v>100</v>
      </c>
      <c r="Q60" s="27">
        <f t="shared" si="9"/>
        <v>12</v>
      </c>
      <c r="R60" s="27">
        <f t="shared" si="9"/>
        <v>229</v>
      </c>
      <c r="S60" s="27">
        <f t="shared" si="9"/>
        <v>18</v>
      </c>
      <c r="T60" s="27">
        <f t="shared" si="9"/>
        <v>5</v>
      </c>
      <c r="U60" s="27">
        <f t="shared" si="9"/>
        <v>116</v>
      </c>
      <c r="V60" s="27">
        <f t="shared" si="9"/>
        <v>9</v>
      </c>
      <c r="W60" s="27">
        <f t="shared" si="9"/>
        <v>30</v>
      </c>
      <c r="X60" s="27">
        <f t="shared" si="9"/>
        <v>7</v>
      </c>
      <c r="Y60" s="27">
        <f t="shared" si="9"/>
        <v>9</v>
      </c>
      <c r="Z60" s="27">
        <f t="shared" si="9"/>
        <v>11</v>
      </c>
      <c r="AA60" s="27">
        <f t="shared" si="9"/>
        <v>8</v>
      </c>
      <c r="AB60" s="33">
        <f t="shared" si="9"/>
        <v>1181</v>
      </c>
      <c r="AC60" s="27">
        <f t="shared" si="9"/>
        <v>70</v>
      </c>
      <c r="AD60" s="27">
        <f t="shared" si="9"/>
        <v>7</v>
      </c>
      <c r="AE60" s="27">
        <f t="shared" si="9"/>
        <v>4</v>
      </c>
      <c r="AF60" s="27">
        <f t="shared" si="9"/>
        <v>1</v>
      </c>
      <c r="AG60" s="27">
        <f t="shared" si="9"/>
        <v>3</v>
      </c>
      <c r="AH60" s="27">
        <f t="shared" si="9"/>
        <v>20</v>
      </c>
      <c r="AI60" s="27">
        <f t="shared" si="9"/>
        <v>243</v>
      </c>
      <c r="AJ60" s="27">
        <f t="shared" si="9"/>
        <v>1</v>
      </c>
      <c r="AK60" s="27" t="str">
        <f t="shared" si="9"/>
        <v/>
      </c>
      <c r="AL60" s="27" t="str">
        <f t="shared" si="9"/>
        <v/>
      </c>
      <c r="AM60" s="27" t="str">
        <f t="shared" si="9"/>
        <v/>
      </c>
      <c r="AN60" s="27">
        <f t="shared" si="9"/>
        <v>1</v>
      </c>
      <c r="AO60" s="27" t="str">
        <f t="shared" si="9"/>
        <v/>
      </c>
      <c r="AP60" s="27" t="str">
        <f t="shared" si="9"/>
        <v/>
      </c>
      <c r="AQ60" s="27" t="str">
        <f t="shared" si="9"/>
        <v/>
      </c>
      <c r="AR60" s="27" t="str">
        <f t="shared" si="9"/>
        <v/>
      </c>
      <c r="AS60" s="27" t="str">
        <f t="shared" si="9"/>
        <v/>
      </c>
      <c r="AT60" s="27" t="str">
        <f t="shared" si="9"/>
        <v/>
      </c>
      <c r="AU60" s="27" t="str">
        <f t="shared" si="9"/>
        <v/>
      </c>
      <c r="AV60" s="27" t="str">
        <f t="shared" si="9"/>
        <v/>
      </c>
      <c r="AW60" s="27" t="str">
        <f t="shared" si="9"/>
        <v/>
      </c>
      <c r="AX60" s="27" t="str">
        <f t="shared" si="9"/>
        <v/>
      </c>
      <c r="AY60" s="27" t="str">
        <f t="shared" si="9"/>
        <v/>
      </c>
      <c r="AZ60" s="27" t="str">
        <f t="shared" si="9"/>
        <v/>
      </c>
      <c r="BA60" s="27" t="str">
        <f t="shared" si="9"/>
        <v/>
      </c>
      <c r="BB60" s="27" t="str">
        <f t="shared" si="9"/>
        <v/>
      </c>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row>
    <row r="61" spans="1:81" ht="19.5" customHeight="1" x14ac:dyDescent="0.3">
      <c r="BD61" s="22"/>
    </row>
    <row r="62" spans="1:81" s="8" customFormat="1" x14ac:dyDescent="0.3">
      <c r="A62" s="4"/>
      <c r="B62" s="9"/>
      <c r="C62" s="68"/>
      <c r="D62" s="69"/>
      <c r="BC62" s="21"/>
    </row>
    <row r="63" spans="1:81" s="8" customFormat="1" ht="19.5" customHeight="1" x14ac:dyDescent="0.3">
      <c r="A63" s="4"/>
      <c r="B63" s="64"/>
      <c r="C63" s="70"/>
      <c r="D63" s="70"/>
      <c r="BD63" s="21"/>
    </row>
    <row r="64" spans="1:81" ht="3.75" customHeight="1" x14ac:dyDescent="0.3">
      <c r="B64" s="64"/>
    </row>
    <row r="65" spans="1:56" s="8" customFormat="1" ht="15.6" x14ac:dyDescent="0.3">
      <c r="A65" s="4"/>
      <c r="B65" s="64"/>
      <c r="C65" s="71"/>
      <c r="D65" s="71"/>
      <c r="BD65" s="21"/>
    </row>
    <row r="66" spans="1:56" ht="3.75" customHeight="1" x14ac:dyDescent="0.3">
      <c r="B66" s="64"/>
    </row>
    <row r="67" spans="1:56" s="8" customFormat="1" ht="19.5" customHeight="1" x14ac:dyDescent="0.3">
      <c r="A67" s="4"/>
      <c r="B67" s="64"/>
      <c r="C67" s="72"/>
      <c r="D67" s="72"/>
      <c r="BD67" s="21"/>
    </row>
    <row r="68" spans="1:56" ht="3.75" customHeight="1" x14ac:dyDescent="0.3">
      <c r="B68" s="64"/>
    </row>
    <row r="69" spans="1:56" s="8" customFormat="1" ht="19.5" customHeight="1" x14ac:dyDescent="0.3">
      <c r="A69" s="4"/>
      <c r="B69" s="64"/>
      <c r="C69" s="73"/>
      <c r="D69" s="73"/>
      <c r="BD69" s="21"/>
    </row>
    <row r="70" spans="1:56" ht="3.75" customHeight="1" x14ac:dyDescent="0.3">
      <c r="B70" s="64"/>
    </row>
    <row r="71" spans="1:56" s="8" customFormat="1" ht="19.5" customHeight="1" x14ac:dyDescent="0.3">
      <c r="A71" s="4"/>
      <c r="B71" s="64"/>
      <c r="C71" s="70"/>
      <c r="D71" s="70"/>
      <c r="BD71" s="21"/>
    </row>
    <row r="72" spans="1:56" x14ac:dyDescent="0.3">
      <c r="B72" s="64"/>
      <c r="BD72" s="1"/>
    </row>
    <row r="73" spans="1:56" x14ac:dyDescent="0.3">
      <c r="B73" s="64"/>
      <c r="BD73" s="1"/>
    </row>
  </sheetData>
  <autoFilter ref="A10:F60"/>
  <mergeCells count="28">
    <mergeCell ref="AA57:AC57"/>
    <mergeCell ref="D4:E4"/>
    <mergeCell ref="M32:N32"/>
    <mergeCell ref="L33:N33"/>
    <mergeCell ref="L34:N34"/>
    <mergeCell ref="Q35:S35"/>
    <mergeCell ref="Z36:AB36"/>
    <mergeCell ref="G14:I14"/>
    <mergeCell ref="G15:I15"/>
    <mergeCell ref="K18:M18"/>
    <mergeCell ref="T21:U21"/>
    <mergeCell ref="G22:I22"/>
    <mergeCell ref="S23:U23"/>
    <mergeCell ref="O13:Q13"/>
    <mergeCell ref="AF55:AH55"/>
    <mergeCell ref="S24:U24"/>
    <mergeCell ref="N25:P25"/>
    <mergeCell ref="N26:P26"/>
    <mergeCell ref="N28:P28"/>
    <mergeCell ref="S30:U30"/>
    <mergeCell ref="L31:N31"/>
    <mergeCell ref="AE10:AP10"/>
    <mergeCell ref="AQ10:BB10"/>
    <mergeCell ref="K4:L4"/>
    <mergeCell ref="C6:F6"/>
    <mergeCell ref="C8:F8"/>
    <mergeCell ref="G10:R10"/>
    <mergeCell ref="S10:AD10"/>
  </mergeCells>
  <dataValidations count="1">
    <dataValidation type="list" allowBlank="1" showDropDown="1" sqref="B68 H6:I6 K6:L6 B6 AF55 AF53:AL54 N28 N29:R30 N27:R27 AD36:BB36 K18 X23:BB35 X36:X37 O13 H12:N13 T19:U20 J14:U17 J22:U22 G18:J21 N18:U18 I16:I17 N25:N26 Q25:W26 M23:M30 O31:W34 S30 N23:S24 V23:W24 V30:W30 S27:W29 T35:W35 H11:BB11 Q35 K19:S21 T21 O12:U12 R13:U13 AA53:AD56 B65:B66 Q28:R28 B71 AI55:AL55 W53:Z59 AA57 AA58:AD59 AD57 AF56:AL59 AM53:AO59 Y37:BB37 G11:G17 V12:BB22 Q36:W36 M35:P36 H23:L36 H38:BB44 H37:W37 G22:G59 AF45:BB45 H45:AD45 AE45:AE60 AF60:BB60 W46:AD52 AP46:BB59 AF46:AO52 G60:AD60 H46:V59">
      <formula1>$A$62:$A$71</formula1>
    </dataValidation>
  </dataValidations>
  <printOptions horizontalCentered="1"/>
  <pageMargins left="0.35433070866141736" right="0.35433070866141736" top="0.35433070866141736" bottom="0.35433070866141736" header="0.31496062992125984" footer="0.19685039370078741"/>
  <pageSetup paperSize="8" scale="60" orientation="landscape" r:id="rId1"/>
  <extLst>
    <ext xmlns:x14="http://schemas.microsoft.com/office/spreadsheetml/2009/9/main" uri="{78C0D931-6437-407d-A8EE-F0AAD7539E65}">
      <x14:conditionalFormattings>
        <x14:conditionalFormatting xmlns:xm="http://schemas.microsoft.com/office/excel/2006/main">
          <x14:cfRule type="containsText" priority="67" operator="containsText" id="{89F83BE1-8C9B-4B63-9C5A-F44E692C9122}">
            <xm:f>NOT(ISERROR(SEARCH($A$62,G13)))</xm:f>
            <xm:f>$A$62</xm:f>
            <x14:dxf>
              <font>
                <b/>
                <i val="0"/>
                <color theme="6" tint="0.79998168889431442"/>
              </font>
              <fill>
                <patternFill>
                  <bgColor theme="6"/>
                </patternFill>
              </fill>
            </x14:dxf>
          </x14:cfRule>
          <x14:cfRule type="containsText" priority="68" operator="containsText" id="{A6771B3F-63B5-46C0-9143-0BA0B1C80D3B}">
            <xm:f>NOT(ISERROR(SEARCH($A$67,G13)))</xm:f>
            <xm:f>$A$67</xm:f>
            <x14:dxf>
              <font>
                <b/>
                <i val="0"/>
                <color theme="5" tint="0.79995117038483843"/>
              </font>
              <fill>
                <patternFill>
                  <bgColor theme="5"/>
                </patternFill>
              </fill>
            </x14:dxf>
          </x14:cfRule>
          <x14:cfRule type="containsText" priority="69" operator="containsText" id="{0C821839-B9F2-413D-9AE4-F76E4D593D3F}">
            <xm:f>NOT(ISERROR(SEARCH($A$63,G13)))</xm:f>
            <xm:f>$A$63</xm:f>
            <x14:dxf>
              <font>
                <b/>
                <i val="0"/>
                <color theme="9" tint="0.79995117038483843"/>
              </font>
              <fill>
                <patternFill>
                  <bgColor theme="9"/>
                </patternFill>
              </fill>
            </x14:dxf>
          </x14:cfRule>
          <x14:cfRule type="containsText" priority="70" operator="containsText" id="{72578DA7-31EA-456C-8943-FADBD5A87379}">
            <xm:f>NOT(ISERROR(SEARCH($A$69,G13)))</xm:f>
            <xm:f>$A$69</xm:f>
            <x14:dxf>
              <font>
                <b/>
                <i val="0"/>
                <color theme="4" tint="0.79998168889431442"/>
              </font>
              <fill>
                <patternFill>
                  <bgColor theme="4" tint="-0.24994659260841701"/>
                </patternFill>
              </fill>
            </x14:dxf>
          </x14:cfRule>
          <x14:cfRule type="containsText" priority="71" operator="containsText" id="{702750A0-B294-4329-80B7-AE892644BBF4}">
            <xm:f>NOT(ISERROR(SEARCH($A$71,G13)))</xm:f>
            <xm:f>$A$71</xm:f>
            <x14:dxf>
              <font>
                <b/>
                <i val="0"/>
                <color theme="7" tint="0.79998168889431442"/>
              </font>
              <fill>
                <patternFill>
                  <bgColor theme="7"/>
                </patternFill>
              </fill>
            </x14:dxf>
          </x14:cfRule>
          <x14:cfRule type="containsText" priority="72" operator="containsText" id="{91CDA45C-5EC4-40A1-B225-DD52AC0D13F9}">
            <xm:f>NOT(ISERROR(SEARCH($A$65,G13)))</xm:f>
            <xm:f>$A$65</xm:f>
            <x14:dxf>
              <font>
                <b/>
                <i val="0"/>
                <color theme="0"/>
              </font>
              <fill>
                <patternFill>
                  <bgColor rgb="FF7030A0"/>
                </patternFill>
              </fill>
            </x14:dxf>
          </x14:cfRule>
          <xm:sqref>AN46 AG46:AH46 AE46 G13:N13 G35:P35 T35:BB35 G21:S21 V21:BB32 G27:T27 Q25:T26 O33:BB34 G19:BB20 G18:J18 N18:BB18 J22:T22 J14:BB17 R13:BB13 G25:M26 G31:K31 G23:R24 G30:R30 AP52:BB52 G46:X46 AQ46:BB46 G54:BB54 G47:BB51 G39:BB44 G52 G36:Y36 AC36:BB36 G16:I17 G56:BB56 G55:AE55 AJ55:BB55 G59:BB59 AE57:BB57 G58:AG58 AJ58:BB58 AL46 G57:Z57 G33:K34 G32:J32 G29:T29 Q28:T28 G28:M28 O31:T32</xm:sqref>
        </x14:conditionalFormatting>
        <x14:conditionalFormatting xmlns:xm="http://schemas.microsoft.com/office/excel/2006/main">
          <x14:cfRule type="containsText" priority="31" operator="containsText" id="{41CD31C0-6E42-4009-B661-E9E0AB73382E}">
            <xm:f>NOT(ISERROR(SEARCH($A$62,AH58)))</xm:f>
            <xm:f>$A$62</xm:f>
            <x14:dxf>
              <font>
                <b/>
                <i val="0"/>
                <color theme="6" tint="0.79998168889431442"/>
              </font>
              <fill>
                <patternFill>
                  <bgColor theme="6"/>
                </patternFill>
              </fill>
            </x14:dxf>
          </x14:cfRule>
          <x14:cfRule type="containsText" priority="32" operator="containsText" id="{F3FF2625-95D3-401B-BF8D-64D80D969702}">
            <xm:f>NOT(ISERROR(SEARCH($A$67,AH58)))</xm:f>
            <xm:f>$A$67</xm:f>
            <x14:dxf>
              <font>
                <b/>
                <i val="0"/>
                <color theme="5" tint="0.79995117038483843"/>
              </font>
              <fill>
                <patternFill>
                  <bgColor theme="5"/>
                </patternFill>
              </fill>
            </x14:dxf>
          </x14:cfRule>
          <x14:cfRule type="containsText" priority="33" operator="containsText" id="{AFE4F8B3-14BA-40C5-8431-706A3305B2DF}">
            <xm:f>NOT(ISERROR(SEARCH($A$63,AH58)))</xm:f>
            <xm:f>$A$63</xm:f>
            <x14:dxf>
              <font>
                <b/>
                <i val="0"/>
                <color theme="9" tint="0.79995117038483843"/>
              </font>
              <fill>
                <patternFill>
                  <bgColor theme="9"/>
                </patternFill>
              </fill>
            </x14:dxf>
          </x14:cfRule>
          <x14:cfRule type="containsText" priority="34" operator="containsText" id="{8C7F21B4-5DDC-4A61-834B-8403EE884CFC}">
            <xm:f>NOT(ISERROR(SEARCH($A$69,AH58)))</xm:f>
            <xm:f>$A$69</xm:f>
            <x14:dxf>
              <font>
                <b/>
                <i val="0"/>
                <color theme="4" tint="0.79998168889431442"/>
              </font>
              <fill>
                <patternFill>
                  <bgColor theme="4" tint="-0.24994659260841701"/>
                </patternFill>
              </fill>
            </x14:dxf>
          </x14:cfRule>
          <x14:cfRule type="containsText" priority="35" operator="containsText" id="{D569781D-ABFD-4E62-A817-CDD4E4A7411E}">
            <xm:f>NOT(ISERROR(SEARCH($A$71,AH58)))</xm:f>
            <xm:f>$A$71</xm:f>
            <x14:dxf>
              <font>
                <b/>
                <i val="0"/>
                <color theme="7" tint="0.79998168889431442"/>
              </font>
              <fill>
                <patternFill>
                  <bgColor theme="7"/>
                </patternFill>
              </fill>
            </x14:dxf>
          </x14:cfRule>
          <x14:cfRule type="containsText" priority="36" operator="containsText" id="{A53B6D5A-93A4-4972-84C5-A63C303B6DA2}">
            <xm:f>NOT(ISERROR(SEARCH($A$65,AH58)))</xm:f>
            <xm:f>$A$65</xm:f>
            <x14:dxf>
              <font>
                <b/>
                <i val="0"/>
                <color theme="0"/>
              </font>
              <fill>
                <patternFill>
                  <bgColor rgb="FF7030A0"/>
                </patternFill>
              </fill>
            </x14:dxf>
          </x14:cfRule>
          <xm:sqref>AH58:AI58</xm:sqref>
        </x14:conditionalFormatting>
        <x14:conditionalFormatting xmlns:xm="http://schemas.microsoft.com/office/excel/2006/main">
          <x14:cfRule type="containsText" priority="25" operator="containsText" id="{30CFC7CD-79CB-4C2D-A288-B418AC2CB8AE}">
            <xm:f>NOT(ISERROR(SEARCH($A$62,AI55)))</xm:f>
            <xm:f>$A$62</xm:f>
            <x14:dxf>
              <font>
                <b/>
                <i val="0"/>
                <color theme="6" tint="0.79998168889431442"/>
              </font>
              <fill>
                <patternFill>
                  <bgColor theme="6"/>
                </patternFill>
              </fill>
            </x14:dxf>
          </x14:cfRule>
          <x14:cfRule type="containsText" priority="26" operator="containsText" id="{2ACB9922-2600-4B3C-9384-8E4EA6C0ABB6}">
            <xm:f>NOT(ISERROR(SEARCH($A$67,AI55)))</xm:f>
            <xm:f>$A$67</xm:f>
            <x14:dxf>
              <font>
                <b/>
                <i val="0"/>
                <color theme="5" tint="0.79995117038483843"/>
              </font>
              <fill>
                <patternFill>
                  <bgColor theme="5"/>
                </patternFill>
              </fill>
            </x14:dxf>
          </x14:cfRule>
          <x14:cfRule type="containsText" priority="27" operator="containsText" id="{63E897D3-BD7C-4683-ACB4-041DC3D4B3C2}">
            <xm:f>NOT(ISERROR(SEARCH($A$63,AI55)))</xm:f>
            <xm:f>$A$63</xm:f>
            <x14:dxf>
              <font>
                <b/>
                <i val="0"/>
                <color theme="9" tint="0.79995117038483843"/>
              </font>
              <fill>
                <patternFill>
                  <bgColor theme="9"/>
                </patternFill>
              </fill>
            </x14:dxf>
          </x14:cfRule>
          <x14:cfRule type="containsText" priority="28" operator="containsText" id="{07842ABB-5F3A-4B00-94EE-BB2743C5F680}">
            <xm:f>NOT(ISERROR(SEARCH($A$69,AI55)))</xm:f>
            <xm:f>$A$69</xm:f>
            <x14:dxf>
              <font>
                <b/>
                <i val="0"/>
                <color theme="4" tint="0.79998168889431442"/>
              </font>
              <fill>
                <patternFill>
                  <bgColor theme="4" tint="-0.24994659260841701"/>
                </patternFill>
              </fill>
            </x14:dxf>
          </x14:cfRule>
          <x14:cfRule type="containsText" priority="29" operator="containsText" id="{A7841D21-A6CB-47FB-BC02-F94394CC3674}">
            <xm:f>NOT(ISERROR(SEARCH($A$71,AI55)))</xm:f>
            <xm:f>$A$71</xm:f>
            <x14:dxf>
              <font>
                <b/>
                <i val="0"/>
                <color theme="7" tint="0.79998168889431442"/>
              </font>
              <fill>
                <patternFill>
                  <bgColor theme="7"/>
                </patternFill>
              </fill>
            </x14:dxf>
          </x14:cfRule>
          <x14:cfRule type="containsText" priority="30" operator="containsText" id="{EC0DC79B-2E3C-4D56-BAA2-E5977F5ADBDC}">
            <xm:f>NOT(ISERROR(SEARCH($A$65,AI55)))</xm:f>
            <xm:f>$A$65</xm:f>
            <x14:dxf>
              <font>
                <b/>
                <i val="0"/>
                <color theme="0"/>
              </font>
              <fill>
                <patternFill>
                  <bgColor rgb="FF7030A0"/>
                </patternFill>
              </fill>
            </x14:dxf>
          </x14:cfRule>
          <xm:sqref>AI55</xm:sqref>
        </x14:conditionalFormatting>
        <x14:conditionalFormatting xmlns:xm="http://schemas.microsoft.com/office/excel/2006/main">
          <x14:cfRule type="containsText" priority="19" operator="containsText" id="{965F8C18-09AA-43DA-9FF1-AF363CD5CB07}">
            <xm:f>NOT(ISERROR(SEARCH($A$62,AD57)))</xm:f>
            <xm:f>$A$62</xm:f>
            <x14:dxf>
              <font>
                <b/>
                <i val="0"/>
                <color theme="6" tint="0.79998168889431442"/>
              </font>
              <fill>
                <patternFill>
                  <bgColor theme="6"/>
                </patternFill>
              </fill>
            </x14:dxf>
          </x14:cfRule>
          <x14:cfRule type="containsText" priority="20" operator="containsText" id="{A6748413-17C6-4101-B14D-16DBB6B2D7E4}">
            <xm:f>NOT(ISERROR(SEARCH($A$67,AD57)))</xm:f>
            <xm:f>$A$67</xm:f>
            <x14:dxf>
              <font>
                <b/>
                <i val="0"/>
                <color theme="5" tint="0.79995117038483843"/>
              </font>
              <fill>
                <patternFill>
                  <bgColor theme="5"/>
                </patternFill>
              </fill>
            </x14:dxf>
          </x14:cfRule>
          <x14:cfRule type="containsText" priority="21" operator="containsText" id="{CB088F0F-39BD-41C3-B6CD-38EA01430F6A}">
            <xm:f>NOT(ISERROR(SEARCH($A$63,AD57)))</xm:f>
            <xm:f>$A$63</xm:f>
            <x14:dxf>
              <font>
                <b/>
                <i val="0"/>
                <color theme="9" tint="0.79995117038483843"/>
              </font>
              <fill>
                <patternFill>
                  <bgColor theme="9"/>
                </patternFill>
              </fill>
            </x14:dxf>
          </x14:cfRule>
          <x14:cfRule type="containsText" priority="22" operator="containsText" id="{C11F1682-A412-402B-8771-A2AB46B3C930}">
            <xm:f>NOT(ISERROR(SEARCH($A$69,AD57)))</xm:f>
            <xm:f>$A$69</xm:f>
            <x14:dxf>
              <font>
                <b/>
                <i val="0"/>
                <color theme="4" tint="0.79998168889431442"/>
              </font>
              <fill>
                <patternFill>
                  <bgColor theme="4" tint="-0.24994659260841701"/>
                </patternFill>
              </fill>
            </x14:dxf>
          </x14:cfRule>
          <x14:cfRule type="containsText" priority="23" operator="containsText" id="{42B181BA-587E-4AF5-9C26-2C430BB29309}">
            <xm:f>NOT(ISERROR(SEARCH($A$71,AD57)))</xm:f>
            <xm:f>$A$71</xm:f>
            <x14:dxf>
              <font>
                <b/>
                <i val="0"/>
                <color theme="7" tint="0.79998168889431442"/>
              </font>
              <fill>
                <patternFill>
                  <bgColor theme="7"/>
                </patternFill>
              </fill>
            </x14:dxf>
          </x14:cfRule>
          <x14:cfRule type="containsText" priority="24" operator="containsText" id="{41ECC13B-CBDF-4019-8BD2-A3570E6CE645}">
            <xm:f>NOT(ISERROR(SEARCH($A$65,AD57)))</xm:f>
            <xm:f>$A$65</xm:f>
            <x14:dxf>
              <font>
                <b/>
                <i val="0"/>
                <color theme="0"/>
              </font>
              <fill>
                <patternFill>
                  <bgColor rgb="FF7030A0"/>
                </patternFill>
              </fill>
            </x14:dxf>
          </x14:cfRule>
          <xm:sqref>AD57</xm:sqref>
        </x14:conditionalFormatting>
        <x14:conditionalFormatting xmlns:xm="http://schemas.microsoft.com/office/excel/2006/main">
          <x14:cfRule type="containsText" priority="1" operator="containsText" id="{A2E40A61-8112-4FA1-847F-D5CAAA68AA75}">
            <xm:f>NOT(ISERROR(SEARCH($A$62,K32)))</xm:f>
            <xm:f>$A$62</xm:f>
            <x14:dxf>
              <font>
                <b/>
                <i val="0"/>
                <color theme="6" tint="0.79998168889431442"/>
              </font>
              <fill>
                <patternFill>
                  <bgColor theme="6"/>
                </patternFill>
              </fill>
            </x14:dxf>
          </x14:cfRule>
          <x14:cfRule type="containsText" priority="2" operator="containsText" id="{1BB4ABA0-7269-43C8-811A-965639D77450}">
            <xm:f>NOT(ISERROR(SEARCH($A$67,K32)))</xm:f>
            <xm:f>$A$67</xm:f>
            <x14:dxf>
              <font>
                <b/>
                <i val="0"/>
                <color theme="5" tint="0.79995117038483843"/>
              </font>
              <fill>
                <patternFill>
                  <bgColor theme="5"/>
                </patternFill>
              </fill>
            </x14:dxf>
          </x14:cfRule>
          <x14:cfRule type="containsText" priority="3" operator="containsText" id="{02124E98-A06E-4AB3-8B9D-9B1E7771DB97}">
            <xm:f>NOT(ISERROR(SEARCH($A$63,K32)))</xm:f>
            <xm:f>$A$63</xm:f>
            <x14:dxf>
              <font>
                <b/>
                <i val="0"/>
                <color theme="9" tint="0.79995117038483843"/>
              </font>
              <fill>
                <patternFill>
                  <bgColor theme="9"/>
                </patternFill>
              </fill>
            </x14:dxf>
          </x14:cfRule>
          <x14:cfRule type="containsText" priority="4" operator="containsText" id="{13BC46E6-0C31-4C39-8F1A-00981F83B945}">
            <xm:f>NOT(ISERROR(SEARCH($A$69,K32)))</xm:f>
            <xm:f>$A$69</xm:f>
            <x14:dxf>
              <font>
                <b/>
                <i val="0"/>
                <color theme="4" tint="0.79998168889431442"/>
              </font>
              <fill>
                <patternFill>
                  <bgColor theme="4" tint="-0.24994659260841701"/>
                </patternFill>
              </fill>
            </x14:dxf>
          </x14:cfRule>
          <x14:cfRule type="containsText" priority="5" operator="containsText" id="{08C0740D-7726-45D9-AAC8-649449FE4BF6}">
            <xm:f>NOT(ISERROR(SEARCH($A$71,K32)))</xm:f>
            <xm:f>$A$71</xm:f>
            <x14:dxf>
              <font>
                <b/>
                <i val="0"/>
                <color theme="7" tint="0.79998168889431442"/>
              </font>
              <fill>
                <patternFill>
                  <bgColor theme="7"/>
                </patternFill>
              </fill>
            </x14:dxf>
          </x14:cfRule>
          <x14:cfRule type="containsText" priority="6" operator="containsText" id="{0E470A51-F723-40F2-933C-CACAEBBFE7C0}">
            <xm:f>NOT(ISERROR(SEARCH($A$65,K32)))</xm:f>
            <xm:f>$A$65</xm:f>
            <x14:dxf>
              <font>
                <b/>
                <i val="0"/>
                <color theme="0"/>
              </font>
              <fill>
                <patternFill>
                  <bgColor rgb="FF7030A0"/>
                </patternFill>
              </fill>
            </x14:dxf>
          </x14:cfRule>
          <xm:sqref>K32:L32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3"/>
  <sheetViews>
    <sheetView showGridLines="0" zoomScale="90" zoomScaleNormal="90" workbookViewId="0">
      <pane xSplit="6" ySplit="10" topLeftCell="G11" activePane="bottomRight" state="frozen"/>
      <selection pane="topRight" activeCell="H1" sqref="H1"/>
      <selection pane="bottomLeft" activeCell="A11" sqref="A11"/>
      <selection pane="bottomRight" activeCell="D42" sqref="D42"/>
    </sheetView>
  </sheetViews>
  <sheetFormatPr defaultColWidth="9.109375" defaultRowHeight="14.4" outlineLevelRow="2" x14ac:dyDescent="0.3"/>
  <cols>
    <col min="1" max="1" width="11" style="4" customWidth="1"/>
    <col min="2" max="2" width="56.6640625" style="4" customWidth="1"/>
    <col min="3" max="3" width="14.6640625" style="64" customWidth="1"/>
    <col min="4" max="4" width="16" style="64" customWidth="1"/>
    <col min="5" max="5" width="16.44140625" style="4" bestFit="1" customWidth="1"/>
    <col min="6" max="6" width="11.88671875" style="4" bestFit="1" customWidth="1"/>
    <col min="7" max="54" width="5.44140625" style="4" customWidth="1"/>
    <col min="55" max="55" width="7.33203125" style="4" customWidth="1"/>
    <col min="56" max="56" width="25.6640625" style="4" customWidth="1"/>
    <col min="57" max="16384" width="9.109375" style="4"/>
  </cols>
  <sheetData>
    <row r="1" spans="1:56" ht="37.5" customHeight="1" x14ac:dyDescent="0.3">
      <c r="A1" s="7" t="s">
        <v>5</v>
      </c>
    </row>
    <row r="2" spans="1:56" ht="18" x14ac:dyDescent="0.3">
      <c r="A2" s="15" t="s">
        <v>210</v>
      </c>
      <c r="B2" s="14"/>
      <c r="C2" s="65"/>
      <c r="D2" s="65"/>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3"/>
    </row>
    <row r="3" spans="1:56" ht="8.25" customHeight="1" x14ac:dyDescent="0.3">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D3" s="3"/>
    </row>
    <row r="4" spans="1:56" ht="24.75" customHeight="1" x14ac:dyDescent="0.3">
      <c r="A4" s="15"/>
      <c r="B4" s="83"/>
      <c r="C4" s="14"/>
      <c r="D4" s="154" t="s">
        <v>162</v>
      </c>
      <c r="E4" s="155"/>
      <c r="F4" s="64"/>
      <c r="G4" s="14"/>
      <c r="H4" s="14"/>
      <c r="I4" s="14"/>
      <c r="J4" s="83" t="s">
        <v>169</v>
      </c>
      <c r="K4" s="121"/>
      <c r="L4" s="121"/>
      <c r="M4" s="82" t="s">
        <v>163</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D4" s="3"/>
    </row>
    <row r="5" spans="1:56" ht="7.5" customHeight="1" x14ac:dyDescent="0.3">
      <c r="A5" s="15"/>
      <c r="B5" s="14"/>
      <c r="C5" s="79"/>
      <c r="D5" s="80"/>
      <c r="E5" s="81"/>
      <c r="F5" s="81"/>
      <c r="G5" s="14"/>
      <c r="J5" s="84"/>
      <c r="M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D5" s="3"/>
    </row>
    <row r="6" spans="1:56" ht="24.75" customHeight="1" x14ac:dyDescent="0.3">
      <c r="A6" s="15"/>
      <c r="B6" s="14"/>
      <c r="C6" s="157" t="s">
        <v>170</v>
      </c>
      <c r="D6" s="157"/>
      <c r="E6" s="157"/>
      <c r="F6" s="157"/>
      <c r="G6" s="14"/>
      <c r="H6" s="14"/>
      <c r="I6" s="14"/>
      <c r="J6" s="83" t="s">
        <v>169</v>
      </c>
      <c r="K6" s="14"/>
      <c r="L6" s="54"/>
      <c r="M6" s="82" t="s">
        <v>206</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D6" s="3"/>
    </row>
    <row r="7" spans="1:56" ht="7.5" customHeight="1" x14ac:dyDescent="0.3">
      <c r="A7" s="15"/>
      <c r="B7" s="14"/>
      <c r="C7" s="85"/>
      <c r="D7" s="85"/>
      <c r="E7" s="85"/>
      <c r="F7" s="85"/>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D7" s="3"/>
    </row>
    <row r="8" spans="1:56" ht="24.75" customHeight="1" x14ac:dyDescent="0.3">
      <c r="A8" s="15"/>
      <c r="B8" s="83"/>
      <c r="C8" s="157"/>
      <c r="D8" s="157"/>
      <c r="E8" s="157"/>
      <c r="F8" s="157"/>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D8" s="3"/>
    </row>
    <row r="9" spans="1:56" ht="22.5" customHeight="1" x14ac:dyDescent="0.3">
      <c r="A9" s="5"/>
      <c r="B9" s="10"/>
      <c r="E9" s="6"/>
      <c r="F9" s="6"/>
      <c r="G9" s="25">
        <v>1</v>
      </c>
      <c r="H9" s="25">
        <v>2</v>
      </c>
      <c r="I9" s="25">
        <v>3</v>
      </c>
      <c r="J9" s="25">
        <v>4</v>
      </c>
      <c r="K9" s="25">
        <v>5</v>
      </c>
      <c r="L9" s="25">
        <v>6</v>
      </c>
      <c r="M9" s="25">
        <v>7</v>
      </c>
      <c r="N9" s="25">
        <v>8</v>
      </c>
      <c r="O9" s="25">
        <v>9</v>
      </c>
      <c r="P9" s="25">
        <v>10</v>
      </c>
      <c r="Q9" s="25">
        <v>11</v>
      </c>
      <c r="R9" s="25">
        <v>12</v>
      </c>
      <c r="S9" s="26">
        <v>1</v>
      </c>
      <c r="T9" s="26">
        <v>2</v>
      </c>
      <c r="U9" s="26">
        <v>3</v>
      </c>
      <c r="V9" s="26">
        <v>4</v>
      </c>
      <c r="W9" s="26">
        <v>5</v>
      </c>
      <c r="X9" s="26">
        <v>6</v>
      </c>
      <c r="Y9" s="26">
        <v>7</v>
      </c>
      <c r="Z9" s="26">
        <v>8</v>
      </c>
      <c r="AA9" s="26">
        <v>9</v>
      </c>
      <c r="AB9" s="26">
        <v>10</v>
      </c>
      <c r="AC9" s="26">
        <v>11</v>
      </c>
      <c r="AD9" s="26">
        <v>12</v>
      </c>
      <c r="AE9" s="25">
        <v>1</v>
      </c>
      <c r="AF9" s="25">
        <v>2</v>
      </c>
      <c r="AG9" s="25">
        <v>3</v>
      </c>
      <c r="AH9" s="25">
        <v>4</v>
      </c>
      <c r="AI9" s="25">
        <v>5</v>
      </c>
      <c r="AJ9" s="25">
        <v>6</v>
      </c>
      <c r="AK9" s="25">
        <v>7</v>
      </c>
      <c r="AL9" s="25">
        <v>8</v>
      </c>
      <c r="AM9" s="25">
        <v>9</v>
      </c>
      <c r="AN9" s="25">
        <v>10</v>
      </c>
      <c r="AO9" s="25">
        <v>11</v>
      </c>
      <c r="AP9" s="25">
        <v>12</v>
      </c>
      <c r="AQ9" s="26">
        <v>1</v>
      </c>
      <c r="AR9" s="26">
        <v>2</v>
      </c>
      <c r="AS9" s="26">
        <v>3</v>
      </c>
      <c r="AT9" s="26">
        <v>4</v>
      </c>
      <c r="AU9" s="26">
        <v>5</v>
      </c>
      <c r="AV9" s="26">
        <v>6</v>
      </c>
      <c r="AW9" s="26">
        <v>7</v>
      </c>
      <c r="AX9" s="26">
        <v>8</v>
      </c>
      <c r="AY9" s="26">
        <v>9</v>
      </c>
      <c r="AZ9" s="26">
        <v>10</v>
      </c>
      <c r="BA9" s="26">
        <v>11</v>
      </c>
      <c r="BB9" s="26">
        <v>12</v>
      </c>
      <c r="BD9" s="21"/>
    </row>
    <row r="10" spans="1:56" ht="22.5" customHeight="1" x14ac:dyDescent="0.3">
      <c r="A10" s="34" t="s">
        <v>39</v>
      </c>
      <c r="B10" s="34" t="s">
        <v>3</v>
      </c>
      <c r="C10" s="35" t="s">
        <v>167</v>
      </c>
      <c r="D10" s="35" t="s">
        <v>168</v>
      </c>
      <c r="E10" s="35" t="s">
        <v>4</v>
      </c>
      <c r="F10" s="41" t="s">
        <v>71</v>
      </c>
      <c r="G10" s="122">
        <v>2020</v>
      </c>
      <c r="H10" s="123"/>
      <c r="I10" s="123"/>
      <c r="J10" s="123"/>
      <c r="K10" s="124"/>
      <c r="L10" s="124"/>
      <c r="M10" s="124"/>
      <c r="N10" s="124"/>
      <c r="O10" s="124"/>
      <c r="P10" s="124"/>
      <c r="Q10" s="124"/>
      <c r="R10" s="125"/>
      <c r="S10" s="126">
        <v>2021</v>
      </c>
      <c r="T10" s="127"/>
      <c r="U10" s="127"/>
      <c r="V10" s="127"/>
      <c r="W10" s="128"/>
      <c r="X10" s="128"/>
      <c r="Y10" s="128"/>
      <c r="Z10" s="128"/>
      <c r="AA10" s="128"/>
      <c r="AB10" s="128"/>
      <c r="AC10" s="128"/>
      <c r="AD10" s="128"/>
      <c r="AE10" s="133">
        <v>2022</v>
      </c>
      <c r="AF10" s="122"/>
      <c r="AG10" s="122"/>
      <c r="AH10" s="122"/>
      <c r="AI10" s="122"/>
      <c r="AJ10" s="122"/>
      <c r="AK10" s="122"/>
      <c r="AL10" s="122"/>
      <c r="AM10" s="122"/>
      <c r="AN10" s="122"/>
      <c r="AO10" s="122"/>
      <c r="AP10" s="123"/>
      <c r="AQ10" s="126">
        <v>2023</v>
      </c>
      <c r="AR10" s="127"/>
      <c r="AS10" s="127"/>
      <c r="AT10" s="127"/>
      <c r="AU10" s="128"/>
      <c r="AV10" s="128"/>
      <c r="AW10" s="128"/>
      <c r="AX10" s="128"/>
      <c r="AY10" s="128"/>
      <c r="AZ10" s="128"/>
      <c r="BA10" s="128"/>
      <c r="BB10" s="128"/>
      <c r="BD10" s="21"/>
    </row>
    <row r="11" spans="1:56" s="12" customFormat="1" ht="19.5" customHeight="1" x14ac:dyDescent="0.35">
      <c r="A11" s="62">
        <f>A12</f>
        <v>103</v>
      </c>
      <c r="B11" s="63" t="s">
        <v>100</v>
      </c>
      <c r="C11" s="55"/>
      <c r="D11" s="55"/>
      <c r="E11" s="20"/>
      <c r="F11" s="42"/>
      <c r="G11" s="19" t="str">
        <f>IF(SUM(G13:G22)&gt;0,SUM(G13:G22),"")</f>
        <v/>
      </c>
      <c r="H11" s="19" t="str">
        <f t="shared" ref="H11:BB11" si="0">IF(SUM(H13:H22)&gt;0,SUM(H13:H22),"")</f>
        <v/>
      </c>
      <c r="I11" s="19" t="str">
        <f t="shared" si="0"/>
        <v/>
      </c>
      <c r="J11" s="19" t="str">
        <f t="shared" si="0"/>
        <v/>
      </c>
      <c r="K11" s="19" t="str">
        <f t="shared" si="0"/>
        <v/>
      </c>
      <c r="L11" s="19" t="str">
        <f t="shared" si="0"/>
        <v/>
      </c>
      <c r="M11" s="19" t="str">
        <f t="shared" si="0"/>
        <v/>
      </c>
      <c r="N11" s="19" t="str">
        <f t="shared" si="0"/>
        <v/>
      </c>
      <c r="O11" s="19" t="str">
        <f t="shared" si="0"/>
        <v/>
      </c>
      <c r="P11" s="19" t="str">
        <f t="shared" si="0"/>
        <v/>
      </c>
      <c r="Q11" s="62">
        <f t="shared" si="0"/>
        <v>1</v>
      </c>
      <c r="R11" s="62">
        <f t="shared" si="0"/>
        <v>2</v>
      </c>
      <c r="S11" s="62">
        <f t="shared" si="0"/>
        <v>1</v>
      </c>
      <c r="T11" s="62">
        <f t="shared" si="0"/>
        <v>2</v>
      </c>
      <c r="U11" s="62">
        <f t="shared" si="0"/>
        <v>2</v>
      </c>
      <c r="V11" s="62">
        <f t="shared" si="0"/>
        <v>1</v>
      </c>
      <c r="W11" s="62">
        <f t="shared" si="0"/>
        <v>2</v>
      </c>
      <c r="X11" s="62">
        <f t="shared" si="0"/>
        <v>3</v>
      </c>
      <c r="Y11" s="62">
        <f t="shared" si="0"/>
        <v>5</v>
      </c>
      <c r="Z11" s="62">
        <f t="shared" si="0"/>
        <v>4</v>
      </c>
      <c r="AA11" s="62">
        <f t="shared" si="0"/>
        <v>6</v>
      </c>
      <c r="AB11" s="62">
        <f t="shared" si="0"/>
        <v>4</v>
      </c>
      <c r="AC11" s="62">
        <f t="shared" si="0"/>
        <v>4</v>
      </c>
      <c r="AD11" s="62">
        <f t="shared" si="0"/>
        <v>4</v>
      </c>
      <c r="AE11" s="62">
        <f t="shared" si="0"/>
        <v>5</v>
      </c>
      <c r="AF11" s="62">
        <f t="shared" si="0"/>
        <v>6</v>
      </c>
      <c r="AG11" s="62">
        <f t="shared" si="0"/>
        <v>6</v>
      </c>
      <c r="AH11" s="62">
        <f t="shared" si="0"/>
        <v>5</v>
      </c>
      <c r="AI11" s="62">
        <f t="shared" si="0"/>
        <v>7</v>
      </c>
      <c r="AJ11" s="62">
        <f t="shared" si="0"/>
        <v>11</v>
      </c>
      <c r="AK11" s="62">
        <f t="shared" si="0"/>
        <v>11</v>
      </c>
      <c r="AL11" s="62">
        <f t="shared" si="0"/>
        <v>8</v>
      </c>
      <c r="AM11" s="62">
        <f t="shared" si="0"/>
        <v>1</v>
      </c>
      <c r="AN11" s="62">
        <f t="shared" si="0"/>
        <v>1</v>
      </c>
      <c r="AO11" s="62">
        <f t="shared" si="0"/>
        <v>1</v>
      </c>
      <c r="AP11" s="62" t="str">
        <f t="shared" si="0"/>
        <v/>
      </c>
      <c r="AQ11" s="19" t="str">
        <f t="shared" si="0"/>
        <v/>
      </c>
      <c r="AR11" s="19" t="str">
        <f t="shared" si="0"/>
        <v/>
      </c>
      <c r="AS11" s="19" t="str">
        <f t="shared" si="0"/>
        <v/>
      </c>
      <c r="AT11" s="19" t="str">
        <f t="shared" si="0"/>
        <v/>
      </c>
      <c r="AU11" s="19" t="str">
        <f t="shared" si="0"/>
        <v/>
      </c>
      <c r="AV11" s="19" t="str">
        <f t="shared" si="0"/>
        <v/>
      </c>
      <c r="AW11" s="19" t="str">
        <f t="shared" si="0"/>
        <v/>
      </c>
      <c r="AX11" s="19" t="str">
        <f t="shared" si="0"/>
        <v/>
      </c>
      <c r="AY11" s="19" t="str">
        <f t="shared" si="0"/>
        <v/>
      </c>
      <c r="AZ11" s="19" t="str">
        <f t="shared" si="0"/>
        <v/>
      </c>
      <c r="BA11" s="19" t="str">
        <f t="shared" si="0"/>
        <v/>
      </c>
      <c r="BB11" s="19" t="str">
        <f t="shared" si="0"/>
        <v/>
      </c>
      <c r="BD11" s="21"/>
    </row>
    <row r="12" spans="1:56" s="12" customFormat="1" ht="19.5" hidden="1" customHeight="1" outlineLevel="1" x14ac:dyDescent="0.35">
      <c r="A12" s="59">
        <f>SUM(A13:A22)</f>
        <v>103</v>
      </c>
      <c r="B12" s="56" t="s">
        <v>115</v>
      </c>
      <c r="C12" s="55"/>
      <c r="D12" s="55"/>
      <c r="E12" s="20"/>
      <c r="F12" s="42"/>
      <c r="G12" s="19" t="str">
        <f t="shared" ref="G12:BB12" si="1">IF(SUM(G13:G22)&gt;0,SUM(G13:G22),"")</f>
        <v/>
      </c>
      <c r="H12" s="19" t="str">
        <f t="shared" si="1"/>
        <v/>
      </c>
      <c r="I12" s="19" t="str">
        <f t="shared" si="1"/>
        <v/>
      </c>
      <c r="J12" s="19" t="str">
        <f t="shared" si="1"/>
        <v/>
      </c>
      <c r="K12" s="19" t="str">
        <f t="shared" si="1"/>
        <v/>
      </c>
      <c r="L12" s="19" t="str">
        <f t="shared" si="1"/>
        <v/>
      </c>
      <c r="M12" s="19" t="str">
        <f t="shared" si="1"/>
        <v/>
      </c>
      <c r="N12" s="19" t="str">
        <f t="shared" si="1"/>
        <v/>
      </c>
      <c r="O12" s="19" t="str">
        <f t="shared" si="1"/>
        <v/>
      </c>
      <c r="P12" s="19" t="str">
        <f t="shared" si="1"/>
        <v/>
      </c>
      <c r="Q12" s="19">
        <f t="shared" si="1"/>
        <v>1</v>
      </c>
      <c r="R12" s="19">
        <f t="shared" si="1"/>
        <v>2</v>
      </c>
      <c r="S12" s="19">
        <f t="shared" si="1"/>
        <v>1</v>
      </c>
      <c r="T12" s="19">
        <f t="shared" si="1"/>
        <v>2</v>
      </c>
      <c r="U12" s="19">
        <f t="shared" si="1"/>
        <v>2</v>
      </c>
      <c r="V12" s="19">
        <f t="shared" si="1"/>
        <v>1</v>
      </c>
      <c r="W12" s="19">
        <f t="shared" si="1"/>
        <v>2</v>
      </c>
      <c r="X12" s="19">
        <f t="shared" si="1"/>
        <v>3</v>
      </c>
      <c r="Y12" s="19">
        <f t="shared" si="1"/>
        <v>5</v>
      </c>
      <c r="Z12" s="19">
        <f t="shared" si="1"/>
        <v>4</v>
      </c>
      <c r="AA12" s="19">
        <f t="shared" si="1"/>
        <v>6</v>
      </c>
      <c r="AB12" s="19">
        <f t="shared" si="1"/>
        <v>4</v>
      </c>
      <c r="AC12" s="19">
        <f t="shared" si="1"/>
        <v>4</v>
      </c>
      <c r="AD12" s="19">
        <f t="shared" si="1"/>
        <v>4</v>
      </c>
      <c r="AE12" s="19">
        <f t="shared" si="1"/>
        <v>5</v>
      </c>
      <c r="AF12" s="19">
        <f t="shared" si="1"/>
        <v>6</v>
      </c>
      <c r="AG12" s="19">
        <f t="shared" si="1"/>
        <v>6</v>
      </c>
      <c r="AH12" s="19">
        <f t="shared" si="1"/>
        <v>5</v>
      </c>
      <c r="AI12" s="19">
        <f t="shared" si="1"/>
        <v>7</v>
      </c>
      <c r="AJ12" s="19">
        <f t="shared" si="1"/>
        <v>11</v>
      </c>
      <c r="AK12" s="19">
        <f t="shared" si="1"/>
        <v>11</v>
      </c>
      <c r="AL12" s="19">
        <f t="shared" si="1"/>
        <v>8</v>
      </c>
      <c r="AM12" s="19">
        <f t="shared" si="1"/>
        <v>1</v>
      </c>
      <c r="AN12" s="19">
        <f t="shared" si="1"/>
        <v>1</v>
      </c>
      <c r="AO12" s="19">
        <f t="shared" si="1"/>
        <v>1</v>
      </c>
      <c r="AP12" s="19" t="str">
        <f t="shared" si="1"/>
        <v/>
      </c>
      <c r="AQ12" s="19" t="str">
        <f t="shared" si="1"/>
        <v/>
      </c>
      <c r="AR12" s="19" t="str">
        <f t="shared" si="1"/>
        <v/>
      </c>
      <c r="AS12" s="19" t="str">
        <f t="shared" si="1"/>
        <v/>
      </c>
      <c r="AT12" s="19" t="str">
        <f t="shared" si="1"/>
        <v/>
      </c>
      <c r="AU12" s="19" t="str">
        <f t="shared" si="1"/>
        <v/>
      </c>
      <c r="AV12" s="19" t="str">
        <f t="shared" si="1"/>
        <v/>
      </c>
      <c r="AW12" s="19" t="str">
        <f t="shared" si="1"/>
        <v/>
      </c>
      <c r="AX12" s="19" t="str">
        <f t="shared" si="1"/>
        <v/>
      </c>
      <c r="AY12" s="19" t="str">
        <f t="shared" si="1"/>
        <v/>
      </c>
      <c r="AZ12" s="19" t="str">
        <f t="shared" si="1"/>
        <v/>
      </c>
      <c r="BA12" s="19" t="str">
        <f t="shared" si="1"/>
        <v/>
      </c>
      <c r="BB12" s="19" t="str">
        <f t="shared" si="1"/>
        <v/>
      </c>
      <c r="BD12" s="22"/>
    </row>
    <row r="13" spans="1:56" ht="19.5" hidden="1" customHeight="1" outlineLevel="2" x14ac:dyDescent="0.3">
      <c r="A13" s="60">
        <v>1</v>
      </c>
      <c r="B13" s="57" t="s">
        <v>116</v>
      </c>
      <c r="C13" s="66">
        <v>44743</v>
      </c>
      <c r="D13" s="66">
        <v>44743</v>
      </c>
      <c r="E13" s="17" t="s">
        <v>10</v>
      </c>
      <c r="F13" s="43"/>
      <c r="G13" s="3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v>1</v>
      </c>
      <c r="AL13" s="18"/>
      <c r="AM13" s="18"/>
      <c r="AN13" s="18"/>
      <c r="AO13" s="18"/>
      <c r="AP13" s="18"/>
      <c r="AQ13" s="18"/>
      <c r="AR13" s="18"/>
      <c r="AS13" s="18"/>
      <c r="AT13" s="18"/>
      <c r="AU13" s="18"/>
      <c r="AV13" s="18"/>
      <c r="AW13" s="18"/>
      <c r="AX13" s="18"/>
      <c r="AY13" s="18"/>
      <c r="AZ13" s="18"/>
      <c r="BA13" s="18"/>
      <c r="BB13" s="18"/>
      <c r="BD13" s="22"/>
    </row>
    <row r="14" spans="1:56" ht="19.5" hidden="1" customHeight="1" outlineLevel="2" x14ac:dyDescent="0.3">
      <c r="A14" s="60">
        <v>2</v>
      </c>
      <c r="B14" s="57" t="s">
        <v>117</v>
      </c>
      <c r="C14" s="66">
        <v>44835</v>
      </c>
      <c r="D14" s="66">
        <v>44866</v>
      </c>
      <c r="E14" s="17" t="s">
        <v>10</v>
      </c>
      <c r="F14" s="43"/>
      <c r="G14" s="3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v>1</v>
      </c>
      <c r="AO14" s="18">
        <v>1</v>
      </c>
      <c r="AP14" s="18"/>
      <c r="AQ14" s="18"/>
      <c r="AR14" s="18"/>
      <c r="AS14" s="18"/>
      <c r="AT14" s="18"/>
      <c r="AU14" s="18"/>
      <c r="AV14" s="18"/>
      <c r="AW14" s="18"/>
      <c r="AX14" s="18"/>
      <c r="AY14" s="18"/>
      <c r="AZ14" s="18"/>
      <c r="BA14" s="18"/>
      <c r="BB14" s="18"/>
      <c r="BD14" s="22"/>
    </row>
    <row r="15" spans="1:56" ht="19.5" hidden="1" customHeight="1" outlineLevel="2" x14ac:dyDescent="0.3">
      <c r="A15" s="60">
        <v>15</v>
      </c>
      <c r="B15" s="57" t="s">
        <v>118</v>
      </c>
      <c r="C15" s="66">
        <v>44348</v>
      </c>
      <c r="D15" s="66">
        <v>44774</v>
      </c>
      <c r="E15" s="17" t="s">
        <v>10</v>
      </c>
      <c r="F15" s="43"/>
      <c r="G15" s="38"/>
      <c r="H15" s="18"/>
      <c r="I15" s="18"/>
      <c r="J15" s="18"/>
      <c r="K15" s="18"/>
      <c r="L15" s="18"/>
      <c r="M15" s="18"/>
      <c r="N15" s="18"/>
      <c r="O15" s="18"/>
      <c r="P15" s="18"/>
      <c r="Q15" s="18"/>
      <c r="R15" s="18"/>
      <c r="S15" s="18"/>
      <c r="T15" s="18"/>
      <c r="U15" s="18"/>
      <c r="V15" s="18"/>
      <c r="W15" s="18"/>
      <c r="X15" s="18">
        <v>1</v>
      </c>
      <c r="Y15" s="18"/>
      <c r="Z15" s="18"/>
      <c r="AA15" s="18"/>
      <c r="AB15" s="18"/>
      <c r="AC15" s="18"/>
      <c r="AD15" s="18"/>
      <c r="AE15" s="18"/>
      <c r="AF15" s="18"/>
      <c r="AG15" s="18"/>
      <c r="AH15" s="18"/>
      <c r="AI15" s="18">
        <v>2</v>
      </c>
      <c r="AJ15" s="18">
        <v>5</v>
      </c>
      <c r="AK15" s="18">
        <v>4</v>
      </c>
      <c r="AL15" s="18">
        <v>3</v>
      </c>
      <c r="AM15" s="18"/>
      <c r="AN15" s="18"/>
      <c r="AO15" s="18"/>
      <c r="AP15" s="18"/>
      <c r="AQ15" s="18"/>
      <c r="AR15" s="18"/>
      <c r="AS15" s="18"/>
      <c r="AT15" s="18"/>
      <c r="AU15" s="18"/>
      <c r="AV15" s="18"/>
      <c r="AW15" s="18"/>
      <c r="AX15" s="18"/>
      <c r="AY15" s="18"/>
      <c r="AZ15" s="18"/>
      <c r="BA15" s="18"/>
      <c r="BB15" s="18"/>
      <c r="BD15" s="22"/>
    </row>
    <row r="16" spans="1:56" ht="19.5" hidden="1" customHeight="1" outlineLevel="2" x14ac:dyDescent="0.3">
      <c r="A16" s="60">
        <v>6</v>
      </c>
      <c r="B16" s="57" t="s">
        <v>119</v>
      </c>
      <c r="C16" s="66">
        <v>44440</v>
      </c>
      <c r="D16" s="66">
        <v>44774</v>
      </c>
      <c r="E16" s="17" t="s">
        <v>10</v>
      </c>
      <c r="F16" s="43"/>
      <c r="G16" s="38"/>
      <c r="H16" s="18"/>
      <c r="I16" s="18"/>
      <c r="J16" s="46"/>
      <c r="K16" s="18"/>
      <c r="L16" s="18"/>
      <c r="M16" s="18"/>
      <c r="N16" s="18"/>
      <c r="O16" s="18"/>
      <c r="P16" s="18"/>
      <c r="Q16" s="18"/>
      <c r="R16" s="18"/>
      <c r="S16" s="18"/>
      <c r="T16" s="18"/>
      <c r="U16" s="18"/>
      <c r="V16" s="18"/>
      <c r="W16" s="18"/>
      <c r="X16" s="18"/>
      <c r="Y16" s="18"/>
      <c r="Z16" s="18"/>
      <c r="AA16" s="18">
        <v>1</v>
      </c>
      <c r="AB16" s="18"/>
      <c r="AC16" s="18"/>
      <c r="AD16" s="18"/>
      <c r="AE16" s="18"/>
      <c r="AF16" s="18"/>
      <c r="AG16" s="18"/>
      <c r="AH16" s="18">
        <v>1</v>
      </c>
      <c r="AI16" s="18">
        <v>1</v>
      </c>
      <c r="AJ16" s="18">
        <v>1</v>
      </c>
      <c r="AK16" s="18">
        <v>1</v>
      </c>
      <c r="AL16" s="18">
        <v>1</v>
      </c>
      <c r="AM16" s="18"/>
      <c r="AN16" s="18"/>
      <c r="AO16" s="18"/>
      <c r="AP16" s="18"/>
      <c r="AQ16" s="18"/>
      <c r="AR16" s="18"/>
      <c r="AS16" s="18"/>
      <c r="AT16" s="18"/>
      <c r="AU16" s="18"/>
      <c r="AV16" s="18"/>
      <c r="AW16" s="18"/>
      <c r="AX16" s="18"/>
      <c r="AY16" s="18"/>
      <c r="AZ16" s="18"/>
      <c r="BA16" s="18"/>
      <c r="BB16" s="18"/>
      <c r="BD16" s="22"/>
    </row>
    <row r="17" spans="1:81" ht="19.5" hidden="1" customHeight="1" outlineLevel="2" x14ac:dyDescent="0.3">
      <c r="A17" s="60">
        <v>6</v>
      </c>
      <c r="B17" s="57" t="s">
        <v>120</v>
      </c>
      <c r="C17" s="66">
        <v>44317</v>
      </c>
      <c r="D17" s="66">
        <v>44805</v>
      </c>
      <c r="E17" s="17" t="s">
        <v>10</v>
      </c>
      <c r="F17" s="43"/>
      <c r="G17" s="38"/>
      <c r="H17" s="18"/>
      <c r="I17" s="18"/>
      <c r="J17" s="18"/>
      <c r="K17" s="18"/>
      <c r="L17" s="18"/>
      <c r="M17" s="18"/>
      <c r="N17" s="18"/>
      <c r="O17" s="18"/>
      <c r="P17" s="18"/>
      <c r="Q17" s="18"/>
      <c r="R17" s="18"/>
      <c r="S17" s="18"/>
      <c r="T17" s="18"/>
      <c r="U17" s="18"/>
      <c r="V17" s="18"/>
      <c r="W17" s="18">
        <v>1</v>
      </c>
      <c r="X17" s="18"/>
      <c r="Y17" s="18"/>
      <c r="Z17" s="18"/>
      <c r="AA17" s="18"/>
      <c r="AB17" s="18"/>
      <c r="AC17" s="18"/>
      <c r="AD17" s="18"/>
      <c r="AE17" s="18"/>
      <c r="AF17" s="18"/>
      <c r="AG17" s="18"/>
      <c r="AH17" s="18"/>
      <c r="AI17" s="18">
        <v>1</v>
      </c>
      <c r="AJ17" s="18">
        <v>1</v>
      </c>
      <c r="AK17" s="18">
        <v>1</v>
      </c>
      <c r="AL17" s="18">
        <v>1</v>
      </c>
      <c r="AM17" s="18">
        <v>1</v>
      </c>
      <c r="AN17" s="18"/>
      <c r="AO17" s="18"/>
      <c r="AP17" s="18"/>
      <c r="AQ17" s="18"/>
      <c r="AR17" s="18"/>
      <c r="AS17" s="18"/>
      <c r="AT17" s="18"/>
      <c r="AU17" s="18"/>
      <c r="AV17" s="18"/>
      <c r="AW17" s="18"/>
      <c r="AX17" s="18"/>
      <c r="AY17" s="18"/>
      <c r="AZ17" s="18"/>
      <c r="BA17" s="18"/>
      <c r="BB17" s="18"/>
      <c r="BD17" s="22"/>
    </row>
    <row r="18" spans="1:81" ht="19.5" hidden="1" customHeight="1" outlineLevel="2" x14ac:dyDescent="0.3">
      <c r="A18" s="60">
        <v>2</v>
      </c>
      <c r="B18" s="57" t="s">
        <v>121</v>
      </c>
      <c r="C18" s="66">
        <v>44593</v>
      </c>
      <c r="D18" s="66">
        <v>44621</v>
      </c>
      <c r="E18" s="17" t="s">
        <v>10</v>
      </c>
      <c r="F18" s="43"/>
      <c r="G18" s="3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v>1</v>
      </c>
      <c r="AG18" s="18">
        <v>1</v>
      </c>
      <c r="AH18" s="18"/>
      <c r="AI18" s="18"/>
      <c r="AJ18" s="18"/>
      <c r="AK18" s="18"/>
      <c r="AL18" s="18"/>
      <c r="AM18" s="18"/>
      <c r="AN18" s="18"/>
      <c r="AO18" s="18"/>
      <c r="AP18" s="18"/>
      <c r="AQ18" s="18"/>
      <c r="AR18" s="18"/>
      <c r="AS18" s="18"/>
      <c r="AT18" s="18"/>
      <c r="AU18" s="18"/>
      <c r="AV18" s="18"/>
      <c r="AW18" s="18"/>
      <c r="AX18" s="18"/>
      <c r="AY18" s="18"/>
      <c r="AZ18" s="18"/>
      <c r="BA18" s="18"/>
      <c r="BB18" s="18"/>
      <c r="BD18" s="22"/>
    </row>
    <row r="19" spans="1:81" ht="19.5" hidden="1" customHeight="1" outlineLevel="2" x14ac:dyDescent="0.3">
      <c r="A19" s="60">
        <v>48</v>
      </c>
      <c r="B19" s="57" t="s">
        <v>122</v>
      </c>
      <c r="C19" s="66">
        <v>44166</v>
      </c>
      <c r="D19" s="66">
        <v>44774</v>
      </c>
      <c r="E19" s="17" t="s">
        <v>10</v>
      </c>
      <c r="F19" s="43"/>
      <c r="G19" s="38"/>
      <c r="H19" s="18"/>
      <c r="I19" s="18"/>
      <c r="J19" s="18"/>
      <c r="K19" s="18"/>
      <c r="L19" s="18"/>
      <c r="M19" s="18"/>
      <c r="N19" s="18"/>
      <c r="O19" s="18"/>
      <c r="P19" s="18"/>
      <c r="Q19" s="18"/>
      <c r="R19" s="18">
        <v>1</v>
      </c>
      <c r="S19" s="18"/>
      <c r="T19" s="18"/>
      <c r="U19" s="18"/>
      <c r="V19" s="18"/>
      <c r="W19" s="18"/>
      <c r="X19" s="18">
        <v>1</v>
      </c>
      <c r="Y19" s="18">
        <v>4</v>
      </c>
      <c r="Z19" s="18">
        <v>3</v>
      </c>
      <c r="AA19" s="18">
        <v>4</v>
      </c>
      <c r="AB19" s="18">
        <v>3</v>
      </c>
      <c r="AC19" s="18">
        <v>3</v>
      </c>
      <c r="AD19" s="18">
        <v>3</v>
      </c>
      <c r="AE19" s="18">
        <v>3</v>
      </c>
      <c r="AF19" s="18">
        <v>3</v>
      </c>
      <c r="AG19" s="18">
        <v>4</v>
      </c>
      <c r="AH19" s="18">
        <v>3</v>
      </c>
      <c r="AI19" s="18">
        <v>3</v>
      </c>
      <c r="AJ19" s="18">
        <v>4</v>
      </c>
      <c r="AK19" s="18">
        <v>3</v>
      </c>
      <c r="AL19" s="18">
        <v>3</v>
      </c>
      <c r="AM19" s="18"/>
      <c r="AN19" s="18"/>
      <c r="AO19" s="18"/>
      <c r="AP19" s="18"/>
      <c r="AQ19" s="18"/>
      <c r="AR19" s="18"/>
      <c r="AS19" s="18"/>
      <c r="AT19" s="18"/>
      <c r="AU19" s="18"/>
      <c r="AV19" s="18"/>
      <c r="AW19" s="18"/>
      <c r="AX19" s="18"/>
      <c r="AY19" s="18"/>
      <c r="AZ19" s="18"/>
      <c r="BA19" s="18"/>
      <c r="BB19" s="18"/>
      <c r="BD19" s="22"/>
    </row>
    <row r="20" spans="1:81" ht="19.5" hidden="1" customHeight="1" outlineLevel="2" x14ac:dyDescent="0.3">
      <c r="A20" s="60">
        <v>7</v>
      </c>
      <c r="B20" s="57" t="s">
        <v>123</v>
      </c>
      <c r="C20" s="66">
        <v>44228</v>
      </c>
      <c r="D20" s="66">
        <v>44621</v>
      </c>
      <c r="E20" s="17" t="s">
        <v>10</v>
      </c>
      <c r="F20" s="43"/>
      <c r="G20" s="38"/>
      <c r="H20" s="18"/>
      <c r="I20" s="18"/>
      <c r="J20" s="18"/>
      <c r="K20" s="18"/>
      <c r="L20" s="18"/>
      <c r="M20" s="18"/>
      <c r="N20" s="18"/>
      <c r="O20" s="18"/>
      <c r="P20" s="18"/>
      <c r="Q20" s="18"/>
      <c r="R20" s="18"/>
      <c r="S20" s="18"/>
      <c r="T20" s="18">
        <v>1</v>
      </c>
      <c r="U20" s="18"/>
      <c r="V20" s="18"/>
      <c r="W20" s="18"/>
      <c r="X20" s="18"/>
      <c r="Y20" s="18"/>
      <c r="Z20" s="18"/>
      <c r="AA20" s="18"/>
      <c r="AB20" s="18"/>
      <c r="AC20" s="18"/>
      <c r="AD20" s="18">
        <v>1</v>
      </c>
      <c r="AE20" s="18">
        <v>2</v>
      </c>
      <c r="AF20" s="18">
        <v>2</v>
      </c>
      <c r="AG20" s="18">
        <v>1</v>
      </c>
      <c r="AH20" s="18"/>
      <c r="AI20" s="18"/>
      <c r="AJ20" s="18"/>
      <c r="AK20" s="18"/>
      <c r="AL20" s="18"/>
      <c r="AM20" s="18"/>
      <c r="AN20" s="18"/>
      <c r="AO20" s="18"/>
      <c r="AP20" s="18"/>
      <c r="AQ20" s="18"/>
      <c r="AR20" s="18"/>
      <c r="AS20" s="18"/>
      <c r="AT20" s="18"/>
      <c r="AU20" s="18"/>
      <c r="AV20" s="18"/>
      <c r="AW20" s="18"/>
      <c r="AX20" s="18"/>
      <c r="AY20" s="18"/>
      <c r="AZ20" s="18"/>
      <c r="BA20" s="18"/>
      <c r="BB20" s="18"/>
      <c r="BD20" s="22"/>
    </row>
    <row r="21" spans="1:81" ht="19.5" hidden="1" customHeight="1" outlineLevel="2" x14ac:dyDescent="0.3">
      <c r="A21" s="60">
        <v>12</v>
      </c>
      <c r="B21" s="57" t="s">
        <v>124</v>
      </c>
      <c r="C21" s="66">
        <v>44136</v>
      </c>
      <c r="D21" s="66">
        <v>44470</v>
      </c>
      <c r="E21" s="17" t="s">
        <v>10</v>
      </c>
      <c r="F21" s="43"/>
      <c r="G21" s="38"/>
      <c r="H21" s="18"/>
      <c r="I21" s="18"/>
      <c r="J21" s="18"/>
      <c r="K21" s="18"/>
      <c r="L21" s="18"/>
      <c r="M21" s="18"/>
      <c r="N21" s="18"/>
      <c r="O21" s="18"/>
      <c r="P21" s="18"/>
      <c r="Q21" s="18">
        <v>1</v>
      </c>
      <c r="R21" s="18">
        <v>1</v>
      </c>
      <c r="S21" s="18">
        <v>1</v>
      </c>
      <c r="T21" s="18">
        <v>1</v>
      </c>
      <c r="U21" s="18">
        <v>1</v>
      </c>
      <c r="V21" s="18">
        <v>1</v>
      </c>
      <c r="W21" s="18">
        <v>1</v>
      </c>
      <c r="X21" s="18">
        <v>1</v>
      </c>
      <c r="Y21" s="18">
        <v>1</v>
      </c>
      <c r="Z21" s="18">
        <v>1</v>
      </c>
      <c r="AA21" s="18">
        <v>1</v>
      </c>
      <c r="AB21" s="18">
        <v>1</v>
      </c>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D21" s="22"/>
    </row>
    <row r="22" spans="1:81" ht="19.5" hidden="1" customHeight="1" outlineLevel="2" x14ac:dyDescent="0.3">
      <c r="A22" s="60">
        <v>4</v>
      </c>
      <c r="B22" s="57" t="s">
        <v>125</v>
      </c>
      <c r="C22" s="66">
        <v>44256</v>
      </c>
      <c r="D22" s="66">
        <v>44743</v>
      </c>
      <c r="E22" s="17" t="s">
        <v>10</v>
      </c>
      <c r="F22" s="43"/>
      <c r="G22" s="38"/>
      <c r="H22" s="18"/>
      <c r="I22" s="18"/>
      <c r="J22" s="18"/>
      <c r="K22" s="18"/>
      <c r="L22" s="18"/>
      <c r="M22" s="18"/>
      <c r="N22" s="18"/>
      <c r="O22" s="18"/>
      <c r="P22" s="18"/>
      <c r="Q22" s="18"/>
      <c r="R22" s="18"/>
      <c r="S22" s="18"/>
      <c r="T22" s="18"/>
      <c r="U22" s="18">
        <v>1</v>
      </c>
      <c r="V22" s="18"/>
      <c r="W22" s="18"/>
      <c r="X22" s="18"/>
      <c r="Y22" s="18"/>
      <c r="Z22" s="18"/>
      <c r="AA22" s="18"/>
      <c r="AB22" s="18"/>
      <c r="AC22" s="18">
        <v>1</v>
      </c>
      <c r="AD22" s="18"/>
      <c r="AE22" s="18"/>
      <c r="AF22" s="18"/>
      <c r="AG22" s="18"/>
      <c r="AH22" s="18">
        <v>1</v>
      </c>
      <c r="AI22" s="18"/>
      <c r="AJ22" s="18"/>
      <c r="AK22" s="18">
        <v>1</v>
      </c>
      <c r="AL22" s="18"/>
      <c r="AM22" s="18"/>
      <c r="AN22" s="18"/>
      <c r="AO22" s="18"/>
      <c r="AP22" s="18"/>
      <c r="AQ22" s="18"/>
      <c r="AR22" s="18"/>
      <c r="AS22" s="18"/>
      <c r="AT22" s="18"/>
      <c r="AU22" s="18"/>
      <c r="AV22" s="18"/>
      <c r="AW22" s="18"/>
      <c r="AX22" s="18"/>
      <c r="AY22" s="18"/>
      <c r="AZ22" s="18"/>
      <c r="BA22" s="18"/>
      <c r="BB22" s="18"/>
      <c r="BD22" s="22"/>
    </row>
    <row r="23" spans="1:81" s="12" customFormat="1" ht="19.5" customHeight="1" collapsed="1" x14ac:dyDescent="0.35">
      <c r="A23" s="62">
        <f>A24</f>
        <v>23</v>
      </c>
      <c r="B23" s="63" t="s">
        <v>69</v>
      </c>
      <c r="C23" s="55"/>
      <c r="D23" s="55"/>
      <c r="E23" s="20"/>
      <c r="F23" s="42"/>
      <c r="G23" s="19" t="str">
        <f>G24</f>
        <v/>
      </c>
      <c r="H23" s="19" t="str">
        <f t="shared" ref="H23:BB23" si="2">H24</f>
        <v/>
      </c>
      <c r="I23" s="19" t="str">
        <f t="shared" si="2"/>
        <v/>
      </c>
      <c r="J23" s="19" t="str">
        <f t="shared" si="2"/>
        <v/>
      </c>
      <c r="K23" s="19" t="str">
        <f t="shared" si="2"/>
        <v/>
      </c>
      <c r="L23" s="19" t="str">
        <f t="shared" si="2"/>
        <v/>
      </c>
      <c r="M23" s="19" t="str">
        <f t="shared" si="2"/>
        <v/>
      </c>
      <c r="N23" s="19" t="str">
        <f t="shared" si="2"/>
        <v/>
      </c>
      <c r="O23" s="19" t="str">
        <f t="shared" si="2"/>
        <v/>
      </c>
      <c r="P23" s="19" t="str">
        <f t="shared" si="2"/>
        <v/>
      </c>
      <c r="Q23" s="19" t="str">
        <f t="shared" si="2"/>
        <v/>
      </c>
      <c r="R23" s="19" t="str">
        <f t="shared" si="2"/>
        <v/>
      </c>
      <c r="S23" s="19" t="str">
        <f t="shared" si="2"/>
        <v/>
      </c>
      <c r="T23" s="19" t="str">
        <f t="shared" si="2"/>
        <v/>
      </c>
      <c r="U23" s="19" t="str">
        <f t="shared" si="2"/>
        <v/>
      </c>
      <c r="V23" s="19" t="str">
        <f t="shared" si="2"/>
        <v/>
      </c>
      <c r="W23" s="19" t="str">
        <f t="shared" si="2"/>
        <v/>
      </c>
      <c r="X23" s="19" t="str">
        <f t="shared" si="2"/>
        <v/>
      </c>
      <c r="Y23" s="19" t="str">
        <f t="shared" si="2"/>
        <v/>
      </c>
      <c r="Z23" s="62" t="str">
        <f t="shared" si="2"/>
        <v/>
      </c>
      <c r="AA23" s="62" t="str">
        <f t="shared" si="2"/>
        <v/>
      </c>
      <c r="AB23" s="62">
        <f t="shared" si="2"/>
        <v>7</v>
      </c>
      <c r="AC23" s="62">
        <f t="shared" si="2"/>
        <v>4</v>
      </c>
      <c r="AD23" s="62" t="str">
        <f t="shared" si="2"/>
        <v/>
      </c>
      <c r="AE23" s="62" t="str">
        <f t="shared" si="2"/>
        <v/>
      </c>
      <c r="AF23" s="62" t="str">
        <f t="shared" si="2"/>
        <v/>
      </c>
      <c r="AG23" s="62">
        <f t="shared" si="2"/>
        <v>1</v>
      </c>
      <c r="AH23" s="62" t="str">
        <f t="shared" si="2"/>
        <v/>
      </c>
      <c r="AI23" s="62" t="str">
        <f t="shared" si="2"/>
        <v/>
      </c>
      <c r="AJ23" s="62">
        <f t="shared" si="2"/>
        <v>6</v>
      </c>
      <c r="AK23" s="62" t="str">
        <f t="shared" si="2"/>
        <v/>
      </c>
      <c r="AL23" s="62" t="str">
        <f t="shared" si="2"/>
        <v/>
      </c>
      <c r="AM23" s="62" t="str">
        <f t="shared" si="2"/>
        <v/>
      </c>
      <c r="AN23" s="62" t="str">
        <f t="shared" si="2"/>
        <v/>
      </c>
      <c r="AO23" s="62" t="str">
        <f t="shared" si="2"/>
        <v/>
      </c>
      <c r="AP23" s="62">
        <f t="shared" si="2"/>
        <v>5</v>
      </c>
      <c r="AQ23" s="62" t="str">
        <f t="shared" si="2"/>
        <v/>
      </c>
      <c r="AR23" s="19" t="str">
        <f t="shared" si="2"/>
        <v/>
      </c>
      <c r="AS23" s="19" t="str">
        <f t="shared" si="2"/>
        <v/>
      </c>
      <c r="AT23" s="19" t="str">
        <f t="shared" si="2"/>
        <v/>
      </c>
      <c r="AU23" s="19" t="str">
        <f t="shared" si="2"/>
        <v/>
      </c>
      <c r="AV23" s="19" t="str">
        <f t="shared" si="2"/>
        <v/>
      </c>
      <c r="AW23" s="19" t="str">
        <f t="shared" si="2"/>
        <v/>
      </c>
      <c r="AX23" s="19" t="str">
        <f t="shared" si="2"/>
        <v/>
      </c>
      <c r="AY23" s="19" t="str">
        <f t="shared" si="2"/>
        <v/>
      </c>
      <c r="AZ23" s="19" t="str">
        <f t="shared" si="2"/>
        <v/>
      </c>
      <c r="BA23" s="19" t="str">
        <f t="shared" si="2"/>
        <v/>
      </c>
      <c r="BB23" s="19" t="str">
        <f t="shared" si="2"/>
        <v/>
      </c>
      <c r="BD23" s="21"/>
    </row>
    <row r="24" spans="1:81" s="12" customFormat="1" ht="19.5" hidden="1" customHeight="1" outlineLevel="1" x14ac:dyDescent="0.35">
      <c r="A24" s="59">
        <v>23</v>
      </c>
      <c r="B24" s="56" t="s">
        <v>90</v>
      </c>
      <c r="C24" s="55"/>
      <c r="D24" s="55"/>
      <c r="E24" s="20"/>
      <c r="F24" s="42"/>
      <c r="G24" s="19" t="str">
        <f>IF(SUM(G25:G29)&gt;0,SUM(G25:G29),"")</f>
        <v/>
      </c>
      <c r="H24" s="19" t="str">
        <f t="shared" ref="H24:BB24" si="3">IF(SUM(H25:H29)&gt;0,SUM(H25:H29),"")</f>
        <v/>
      </c>
      <c r="I24" s="19" t="str">
        <f t="shared" si="3"/>
        <v/>
      </c>
      <c r="J24" s="19" t="str">
        <f t="shared" si="3"/>
        <v/>
      </c>
      <c r="K24" s="19" t="str">
        <f t="shared" si="3"/>
        <v/>
      </c>
      <c r="L24" s="19" t="str">
        <f t="shared" si="3"/>
        <v/>
      </c>
      <c r="M24" s="19" t="str">
        <f t="shared" si="3"/>
        <v/>
      </c>
      <c r="N24" s="19" t="str">
        <f t="shared" si="3"/>
        <v/>
      </c>
      <c r="O24" s="19" t="str">
        <f t="shared" si="3"/>
        <v/>
      </c>
      <c r="P24" s="19" t="str">
        <f t="shared" si="3"/>
        <v/>
      </c>
      <c r="Q24" s="19" t="str">
        <f t="shared" si="3"/>
        <v/>
      </c>
      <c r="R24" s="19" t="str">
        <f t="shared" si="3"/>
        <v/>
      </c>
      <c r="S24" s="19" t="str">
        <f t="shared" si="3"/>
        <v/>
      </c>
      <c r="T24" s="19" t="str">
        <f t="shared" si="3"/>
        <v/>
      </c>
      <c r="U24" s="19" t="str">
        <f t="shared" si="3"/>
        <v/>
      </c>
      <c r="V24" s="19" t="str">
        <f t="shared" si="3"/>
        <v/>
      </c>
      <c r="W24" s="19" t="str">
        <f t="shared" si="3"/>
        <v/>
      </c>
      <c r="X24" s="19" t="str">
        <f t="shared" si="3"/>
        <v/>
      </c>
      <c r="Y24" s="19" t="str">
        <f t="shared" si="3"/>
        <v/>
      </c>
      <c r="Z24" s="19" t="str">
        <f t="shared" si="3"/>
        <v/>
      </c>
      <c r="AA24" s="19" t="str">
        <f t="shared" si="3"/>
        <v/>
      </c>
      <c r="AB24" s="19">
        <f t="shared" si="3"/>
        <v>7</v>
      </c>
      <c r="AC24" s="19">
        <f t="shared" si="3"/>
        <v>4</v>
      </c>
      <c r="AD24" s="19" t="str">
        <f t="shared" si="3"/>
        <v/>
      </c>
      <c r="AE24" s="19" t="str">
        <f t="shared" si="3"/>
        <v/>
      </c>
      <c r="AF24" s="19" t="str">
        <f t="shared" si="3"/>
        <v/>
      </c>
      <c r="AG24" s="19">
        <f t="shared" si="3"/>
        <v>1</v>
      </c>
      <c r="AH24" s="19" t="str">
        <f t="shared" si="3"/>
        <v/>
      </c>
      <c r="AI24" s="19" t="str">
        <f t="shared" si="3"/>
        <v/>
      </c>
      <c r="AJ24" s="19">
        <f t="shared" si="3"/>
        <v>6</v>
      </c>
      <c r="AK24" s="19" t="str">
        <f t="shared" si="3"/>
        <v/>
      </c>
      <c r="AL24" s="19" t="str">
        <f t="shared" si="3"/>
        <v/>
      </c>
      <c r="AM24" s="19" t="str">
        <f t="shared" si="3"/>
        <v/>
      </c>
      <c r="AN24" s="19" t="str">
        <f t="shared" si="3"/>
        <v/>
      </c>
      <c r="AO24" s="19" t="str">
        <f t="shared" si="3"/>
        <v/>
      </c>
      <c r="AP24" s="19">
        <f t="shared" si="3"/>
        <v>5</v>
      </c>
      <c r="AQ24" s="19" t="str">
        <f t="shared" si="3"/>
        <v/>
      </c>
      <c r="AR24" s="19" t="str">
        <f t="shared" si="3"/>
        <v/>
      </c>
      <c r="AS24" s="19" t="str">
        <f t="shared" si="3"/>
        <v/>
      </c>
      <c r="AT24" s="19" t="str">
        <f t="shared" si="3"/>
        <v/>
      </c>
      <c r="AU24" s="19" t="str">
        <f t="shared" si="3"/>
        <v/>
      </c>
      <c r="AV24" s="19" t="str">
        <f t="shared" si="3"/>
        <v/>
      </c>
      <c r="AW24" s="19" t="str">
        <f t="shared" si="3"/>
        <v/>
      </c>
      <c r="AX24" s="19" t="str">
        <f t="shared" si="3"/>
        <v/>
      </c>
      <c r="AY24" s="19" t="str">
        <f t="shared" si="3"/>
        <v/>
      </c>
      <c r="AZ24" s="19" t="str">
        <f t="shared" si="3"/>
        <v/>
      </c>
      <c r="BA24" s="19" t="str">
        <f t="shared" si="3"/>
        <v/>
      </c>
      <c r="BB24" s="19" t="str">
        <f t="shared" si="3"/>
        <v/>
      </c>
      <c r="BD24" s="22"/>
    </row>
    <row r="25" spans="1:81" ht="19.5" hidden="1" customHeight="1" outlineLevel="2" x14ac:dyDescent="0.3">
      <c r="A25" s="61">
        <v>1</v>
      </c>
      <c r="B25" s="58" t="s">
        <v>97</v>
      </c>
      <c r="C25" s="66">
        <v>44621</v>
      </c>
      <c r="D25" s="66">
        <v>44621</v>
      </c>
      <c r="E25" s="32" t="s">
        <v>6</v>
      </c>
      <c r="F25" s="44"/>
      <c r="G25" s="40"/>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v>1</v>
      </c>
      <c r="AH25" s="11"/>
      <c r="AI25" s="11"/>
      <c r="AJ25" s="11"/>
      <c r="AK25" s="11"/>
      <c r="AL25" s="11"/>
      <c r="AM25" s="11"/>
      <c r="AN25" s="11"/>
      <c r="AO25" s="11"/>
      <c r="AP25" s="11"/>
      <c r="AQ25" s="11"/>
      <c r="AR25" s="11"/>
      <c r="AS25" s="11"/>
      <c r="AT25" s="11"/>
      <c r="AU25" s="11"/>
      <c r="AV25" s="11"/>
      <c r="AW25" s="11"/>
      <c r="AX25" s="11"/>
      <c r="AY25" s="11"/>
      <c r="AZ25" s="11"/>
      <c r="BA25" s="11"/>
      <c r="BB25" s="11"/>
      <c r="BD25" s="22"/>
    </row>
    <row r="26" spans="1:81" ht="19.5" hidden="1" customHeight="1" outlineLevel="2" x14ac:dyDescent="0.3">
      <c r="A26" s="61">
        <v>9</v>
      </c>
      <c r="B26" s="58" t="s">
        <v>188</v>
      </c>
      <c r="C26" s="66">
        <v>44713</v>
      </c>
      <c r="D26" s="66">
        <v>44896</v>
      </c>
      <c r="E26" s="32" t="s">
        <v>6</v>
      </c>
      <c r="F26" s="44"/>
      <c r="G26" s="40"/>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v>4</v>
      </c>
      <c r="AK26" s="11"/>
      <c r="AL26" s="11"/>
      <c r="AM26" s="11"/>
      <c r="AN26" s="11"/>
      <c r="AO26" s="11"/>
      <c r="AP26" s="11">
        <v>5</v>
      </c>
      <c r="AQ26" s="11"/>
      <c r="AR26" s="11"/>
      <c r="AS26" s="11"/>
      <c r="AT26" s="11"/>
      <c r="AU26" s="11"/>
      <c r="AV26" s="11"/>
      <c r="AW26" s="11"/>
      <c r="AX26" s="11"/>
      <c r="AY26" s="11"/>
      <c r="AZ26" s="11"/>
      <c r="BA26" s="11"/>
      <c r="BB26" s="11"/>
      <c r="BD26" s="22"/>
    </row>
    <row r="27" spans="1:81" ht="19.5" hidden="1" customHeight="1" outlineLevel="2" x14ac:dyDescent="0.3">
      <c r="A27" s="61">
        <v>2</v>
      </c>
      <c r="B27" s="58" t="s">
        <v>187</v>
      </c>
      <c r="C27" s="66">
        <v>44713</v>
      </c>
      <c r="D27" s="66">
        <v>44713</v>
      </c>
      <c r="E27" s="32" t="s">
        <v>6</v>
      </c>
      <c r="F27" s="44"/>
      <c r="G27" s="40"/>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v>2</v>
      </c>
      <c r="AK27" s="11"/>
      <c r="AL27" s="11"/>
      <c r="AM27" s="11"/>
      <c r="AN27" s="11"/>
      <c r="AO27" s="11"/>
      <c r="AP27" s="11"/>
      <c r="AQ27" s="11"/>
      <c r="AR27" s="11"/>
      <c r="AS27" s="11"/>
      <c r="AT27" s="11"/>
      <c r="AU27" s="11"/>
      <c r="AV27" s="11"/>
      <c r="AW27" s="11"/>
      <c r="AX27" s="11"/>
      <c r="AY27" s="11"/>
      <c r="AZ27" s="11"/>
      <c r="BA27" s="11"/>
      <c r="BB27" s="11"/>
      <c r="BD27" s="22"/>
    </row>
    <row r="28" spans="1:81" ht="19.5" hidden="1" customHeight="1" outlineLevel="2" x14ac:dyDescent="0.3">
      <c r="A28" s="61">
        <v>4</v>
      </c>
      <c r="B28" s="58" t="s">
        <v>98</v>
      </c>
      <c r="C28" s="66">
        <v>44501</v>
      </c>
      <c r="D28" s="66">
        <v>44501</v>
      </c>
      <c r="E28" s="32" t="s">
        <v>6</v>
      </c>
      <c r="F28" s="44"/>
      <c r="G28" s="40"/>
      <c r="H28" s="11"/>
      <c r="I28" s="11"/>
      <c r="J28" s="11"/>
      <c r="K28" s="11"/>
      <c r="L28" s="11"/>
      <c r="M28" s="11"/>
      <c r="N28" s="11"/>
      <c r="O28" s="11"/>
      <c r="P28" s="11"/>
      <c r="Q28" s="11"/>
      <c r="R28" s="11"/>
      <c r="S28" s="11"/>
      <c r="T28" s="11"/>
      <c r="U28" s="11"/>
      <c r="V28" s="11"/>
      <c r="W28" s="11"/>
      <c r="X28" s="11"/>
      <c r="Y28" s="11"/>
      <c r="Z28" s="11"/>
      <c r="AA28" s="11"/>
      <c r="AB28" s="11"/>
      <c r="AC28" s="11">
        <v>4</v>
      </c>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D28" s="22"/>
    </row>
    <row r="29" spans="1:81" ht="19.5" hidden="1" customHeight="1" outlineLevel="2" x14ac:dyDescent="0.3">
      <c r="A29" s="61">
        <v>7</v>
      </c>
      <c r="B29" s="58" t="s">
        <v>99</v>
      </c>
      <c r="C29" s="66">
        <v>44470</v>
      </c>
      <c r="D29" s="66">
        <v>44470</v>
      </c>
      <c r="E29" s="32" t="s">
        <v>6</v>
      </c>
      <c r="F29" s="44"/>
      <c r="G29" s="40"/>
      <c r="H29" s="11"/>
      <c r="I29" s="11"/>
      <c r="J29" s="11"/>
      <c r="K29" s="11"/>
      <c r="L29" s="11"/>
      <c r="M29" s="11"/>
      <c r="N29" s="11"/>
      <c r="O29" s="11"/>
      <c r="P29" s="11"/>
      <c r="Q29" s="11"/>
      <c r="R29" s="11"/>
      <c r="S29" s="11"/>
      <c r="T29" s="11"/>
      <c r="U29" s="11"/>
      <c r="V29" s="11"/>
      <c r="W29" s="11"/>
      <c r="X29" s="11"/>
      <c r="Y29" s="11"/>
      <c r="Z29" s="11"/>
      <c r="AA29" s="11"/>
      <c r="AB29" s="11">
        <v>7</v>
      </c>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D29" s="22"/>
    </row>
    <row r="30" spans="1:81" s="29" customFormat="1" ht="19.5" customHeight="1" collapsed="1" x14ac:dyDescent="0.3">
      <c r="A30" s="27">
        <f>A11+A23</f>
        <v>126</v>
      </c>
      <c r="B30" s="27" t="s">
        <v>209</v>
      </c>
      <c r="C30" s="67"/>
      <c r="D30" s="67"/>
      <c r="E30" s="28"/>
      <c r="F30" s="45"/>
      <c r="G30" s="27" t="str">
        <f>IF(SUM(G11,G23)&gt;0,SUM(G11,G23),"")</f>
        <v/>
      </c>
      <c r="H30" s="27" t="str">
        <f t="shared" ref="H30:BB30" si="4">IF(SUM(H11,H23)&gt;0,SUM(H11,H23),"")</f>
        <v/>
      </c>
      <c r="I30" s="27" t="str">
        <f t="shared" si="4"/>
        <v/>
      </c>
      <c r="J30" s="27" t="str">
        <f t="shared" si="4"/>
        <v/>
      </c>
      <c r="K30" s="27" t="str">
        <f t="shared" si="4"/>
        <v/>
      </c>
      <c r="L30" s="27" t="str">
        <f t="shared" si="4"/>
        <v/>
      </c>
      <c r="M30" s="27" t="str">
        <f t="shared" si="4"/>
        <v/>
      </c>
      <c r="N30" s="27" t="str">
        <f t="shared" si="4"/>
        <v/>
      </c>
      <c r="O30" s="27" t="str">
        <f t="shared" si="4"/>
        <v/>
      </c>
      <c r="P30" s="27" t="str">
        <f t="shared" si="4"/>
        <v/>
      </c>
      <c r="Q30" s="27">
        <f t="shared" si="4"/>
        <v>1</v>
      </c>
      <c r="R30" s="27">
        <f t="shared" si="4"/>
        <v>2</v>
      </c>
      <c r="S30" s="27">
        <f t="shared" si="4"/>
        <v>1</v>
      </c>
      <c r="T30" s="27">
        <f t="shared" si="4"/>
        <v>2</v>
      </c>
      <c r="U30" s="27">
        <f t="shared" si="4"/>
        <v>2</v>
      </c>
      <c r="V30" s="27">
        <f t="shared" si="4"/>
        <v>1</v>
      </c>
      <c r="W30" s="27">
        <f t="shared" si="4"/>
        <v>2</v>
      </c>
      <c r="X30" s="27">
        <f t="shared" si="4"/>
        <v>3</v>
      </c>
      <c r="Y30" s="27">
        <f t="shared" si="4"/>
        <v>5</v>
      </c>
      <c r="Z30" s="27">
        <f t="shared" si="4"/>
        <v>4</v>
      </c>
      <c r="AA30" s="27">
        <f t="shared" si="4"/>
        <v>6</v>
      </c>
      <c r="AB30" s="27">
        <f t="shared" si="4"/>
        <v>11</v>
      </c>
      <c r="AC30" s="27">
        <f t="shared" si="4"/>
        <v>8</v>
      </c>
      <c r="AD30" s="27">
        <f t="shared" si="4"/>
        <v>4</v>
      </c>
      <c r="AE30" s="27">
        <f t="shared" si="4"/>
        <v>5</v>
      </c>
      <c r="AF30" s="27">
        <f t="shared" si="4"/>
        <v>6</v>
      </c>
      <c r="AG30" s="27">
        <f t="shared" si="4"/>
        <v>7</v>
      </c>
      <c r="AH30" s="27">
        <f t="shared" si="4"/>
        <v>5</v>
      </c>
      <c r="AI30" s="27">
        <f t="shared" si="4"/>
        <v>7</v>
      </c>
      <c r="AJ30" s="27">
        <f t="shared" si="4"/>
        <v>17</v>
      </c>
      <c r="AK30" s="27">
        <f t="shared" si="4"/>
        <v>11</v>
      </c>
      <c r="AL30" s="27">
        <f t="shared" si="4"/>
        <v>8</v>
      </c>
      <c r="AM30" s="27">
        <f t="shared" si="4"/>
        <v>1</v>
      </c>
      <c r="AN30" s="27">
        <f t="shared" si="4"/>
        <v>1</v>
      </c>
      <c r="AO30" s="27">
        <f t="shared" si="4"/>
        <v>1</v>
      </c>
      <c r="AP30" s="27">
        <f t="shared" si="4"/>
        <v>5</v>
      </c>
      <c r="AQ30" s="27" t="str">
        <f t="shared" si="4"/>
        <v/>
      </c>
      <c r="AR30" s="27" t="str">
        <f t="shared" si="4"/>
        <v/>
      </c>
      <c r="AS30" s="27" t="str">
        <f t="shared" si="4"/>
        <v/>
      </c>
      <c r="AT30" s="27" t="str">
        <f t="shared" si="4"/>
        <v/>
      </c>
      <c r="AU30" s="27" t="str">
        <f t="shared" si="4"/>
        <v/>
      </c>
      <c r="AV30" s="27" t="str">
        <f t="shared" si="4"/>
        <v/>
      </c>
      <c r="AW30" s="27" t="str">
        <f t="shared" si="4"/>
        <v/>
      </c>
      <c r="AX30" s="27" t="str">
        <f t="shared" si="4"/>
        <v/>
      </c>
      <c r="AY30" s="27" t="str">
        <f t="shared" si="4"/>
        <v/>
      </c>
      <c r="AZ30" s="27" t="str">
        <f t="shared" si="4"/>
        <v/>
      </c>
      <c r="BA30" s="27" t="str">
        <f t="shared" si="4"/>
        <v/>
      </c>
      <c r="BB30" s="27" t="str">
        <f t="shared" si="4"/>
        <v/>
      </c>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row>
    <row r="31" spans="1:81" ht="19.5" customHeight="1" x14ac:dyDescent="0.3">
      <c r="BD31" s="22"/>
    </row>
    <row r="32" spans="1:81" s="8" customFormat="1" x14ac:dyDescent="0.3">
      <c r="A32" s="4"/>
      <c r="B32" s="9"/>
      <c r="C32" s="68"/>
      <c r="D32" s="69"/>
      <c r="BC32" s="21"/>
    </row>
    <row r="33" spans="1:56" s="8" customFormat="1" ht="19.5" customHeight="1" x14ac:dyDescent="0.3">
      <c r="A33" s="4"/>
      <c r="B33" s="64"/>
      <c r="C33" s="70"/>
      <c r="D33" s="70"/>
      <c r="BD33" s="21"/>
    </row>
    <row r="34" spans="1:56" ht="3.75" customHeight="1" x14ac:dyDescent="0.3">
      <c r="B34" s="64"/>
    </row>
    <row r="35" spans="1:56" s="8" customFormat="1" ht="15.6" x14ac:dyDescent="0.3">
      <c r="A35" s="4"/>
      <c r="B35" s="64"/>
      <c r="C35" s="71"/>
      <c r="D35" s="71"/>
      <c r="BD35" s="21"/>
    </row>
    <row r="36" spans="1:56" ht="3.75" customHeight="1" x14ac:dyDescent="0.3">
      <c r="B36" s="64"/>
    </row>
    <row r="37" spans="1:56" s="8" customFormat="1" ht="19.5" customHeight="1" x14ac:dyDescent="0.3">
      <c r="A37" s="4"/>
      <c r="B37" s="64"/>
      <c r="C37" s="72"/>
      <c r="D37" s="72"/>
      <c r="BD37" s="21"/>
    </row>
    <row r="38" spans="1:56" ht="3.75" customHeight="1" x14ac:dyDescent="0.3">
      <c r="B38" s="64"/>
    </row>
    <row r="39" spans="1:56" s="8" customFormat="1" ht="19.5" customHeight="1" x14ac:dyDescent="0.3">
      <c r="A39" s="4"/>
      <c r="B39" s="64"/>
      <c r="C39" s="73"/>
      <c r="D39" s="73"/>
      <c r="BD39" s="21"/>
    </row>
    <row r="40" spans="1:56" ht="3.75" customHeight="1" x14ac:dyDescent="0.3">
      <c r="B40" s="64"/>
    </row>
    <row r="41" spans="1:56" s="8" customFormat="1" ht="19.5" customHeight="1" x14ac:dyDescent="0.3">
      <c r="A41" s="4"/>
      <c r="B41" s="64"/>
      <c r="C41" s="70"/>
      <c r="D41" s="70"/>
      <c r="BD41" s="21"/>
    </row>
    <row r="42" spans="1:56" x14ac:dyDescent="0.3">
      <c r="B42" s="64"/>
      <c r="BD42" s="1"/>
    </row>
    <row r="43" spans="1:56" x14ac:dyDescent="0.3">
      <c r="B43" s="64"/>
      <c r="BD43" s="1"/>
    </row>
  </sheetData>
  <autoFilter ref="A10:F30"/>
  <mergeCells count="8">
    <mergeCell ref="D4:E4"/>
    <mergeCell ref="AE10:AP10"/>
    <mergeCell ref="AQ10:BB10"/>
    <mergeCell ref="K4:L4"/>
    <mergeCell ref="C6:F6"/>
    <mergeCell ref="C8:F8"/>
    <mergeCell ref="G10:R10"/>
    <mergeCell ref="S10:AD10"/>
  </mergeCells>
  <dataValidations count="2">
    <dataValidation type="list" allowBlank="1" sqref="AI18:BB18 G18:H18 J18:AD18">
      <formula1>$A$32:$A$41</formula1>
    </dataValidation>
    <dataValidation type="list" allowBlank="1" showDropDown="1" sqref="B38 H6:I6 K6:L6 B6 AE18:AH18 G11:BB17 B35:B36 I18 B41 G19:BB30">
      <formula1>$A$32:$A$41</formula1>
    </dataValidation>
  </dataValidations>
  <printOptions horizontalCentered="1"/>
  <pageMargins left="0.35433070866141736" right="0.35433070866141736" top="0.35433070866141736" bottom="0.35433070866141736" header="0.31496062992125984" footer="0.19685039370078741"/>
  <pageSetup paperSize="8" scale="60" orientation="landscape" r:id="rId1"/>
  <extLst>
    <ext xmlns:x14="http://schemas.microsoft.com/office/spreadsheetml/2009/9/main" uri="{78C0D931-6437-407d-A8EE-F0AAD7539E65}">
      <x14:conditionalFormattings>
        <x14:conditionalFormatting xmlns:xm="http://schemas.microsoft.com/office/excel/2006/main">
          <x14:cfRule type="containsText" priority="67" operator="containsText" id="{2E02F201-C3C9-4A26-8FAE-E45CB1037E25}">
            <xm:f>NOT(ISERROR(SEARCH($A$32,G13)))</xm:f>
            <xm:f>$A$32</xm:f>
            <x14:dxf>
              <font>
                <b/>
                <i val="0"/>
                <color theme="6" tint="0.79998168889431442"/>
              </font>
              <fill>
                <patternFill>
                  <bgColor theme="6"/>
                </patternFill>
              </fill>
            </x14:dxf>
          </x14:cfRule>
          <x14:cfRule type="containsText" priority="68" operator="containsText" id="{7932BFF8-52E8-4BAE-91DC-966A6587DC7D}">
            <xm:f>NOT(ISERROR(SEARCH($A$37,G13)))</xm:f>
            <xm:f>$A$37</xm:f>
            <x14:dxf>
              <font>
                <b/>
                <i val="0"/>
                <color theme="5" tint="0.79995117038483843"/>
              </font>
              <fill>
                <patternFill>
                  <bgColor theme="5"/>
                </patternFill>
              </fill>
            </x14:dxf>
          </x14:cfRule>
          <x14:cfRule type="containsText" priority="69" operator="containsText" id="{B2C03510-F7EE-45D7-99BE-CA136D8C6AA3}">
            <xm:f>NOT(ISERROR(SEARCH($A$33,G13)))</xm:f>
            <xm:f>$A$33</xm:f>
            <x14:dxf>
              <font>
                <b/>
                <i val="0"/>
                <color theme="9" tint="0.79995117038483843"/>
              </font>
              <fill>
                <patternFill>
                  <bgColor theme="9"/>
                </patternFill>
              </fill>
            </x14:dxf>
          </x14:cfRule>
          <x14:cfRule type="containsText" priority="70" operator="containsText" id="{F52C7606-0D92-426B-B2AD-208A7D183AD1}">
            <xm:f>NOT(ISERROR(SEARCH($A$39,G13)))</xm:f>
            <xm:f>$A$39</xm:f>
            <x14:dxf>
              <font>
                <b/>
                <i val="0"/>
                <color theme="4" tint="0.79998168889431442"/>
              </font>
              <fill>
                <patternFill>
                  <bgColor theme="4" tint="-0.24994659260841701"/>
                </patternFill>
              </fill>
            </x14:dxf>
          </x14:cfRule>
          <x14:cfRule type="containsText" priority="71" operator="containsText" id="{9FBC20C3-7FCA-4123-AD46-36683B456531}">
            <xm:f>NOT(ISERROR(SEARCH($A$41,G13)))</xm:f>
            <xm:f>$A$41</xm:f>
            <x14:dxf>
              <font>
                <b/>
                <i val="0"/>
                <color theme="7" tint="0.79998168889431442"/>
              </font>
              <fill>
                <patternFill>
                  <bgColor theme="7"/>
                </patternFill>
              </fill>
            </x14:dxf>
          </x14:cfRule>
          <x14:cfRule type="containsText" priority="72" operator="containsText" id="{B1FE9B3E-6AE1-4811-BE39-D8EE707D88A7}">
            <xm:f>NOT(ISERROR(SEARCH($A$35,G13)))</xm:f>
            <xm:f>$A$35</xm:f>
            <x14:dxf>
              <font>
                <b/>
                <i val="0"/>
                <color theme="0"/>
              </font>
              <fill>
                <patternFill>
                  <bgColor rgb="FF7030A0"/>
                </patternFill>
              </fill>
            </x14:dxf>
          </x14:cfRule>
          <xm:sqref>G25:BB29 G13:BB22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9"/>
  <sheetViews>
    <sheetView showGridLines="0" zoomScale="90" zoomScaleNormal="90" workbookViewId="0">
      <pane xSplit="6" ySplit="10" topLeftCell="G11" activePane="bottomRight" state="frozen"/>
      <selection pane="topRight" activeCell="H1" sqref="H1"/>
      <selection pane="bottomLeft" activeCell="A11" sqref="A11"/>
      <selection pane="bottomRight" activeCell="AD37" sqref="AD37"/>
    </sheetView>
  </sheetViews>
  <sheetFormatPr defaultColWidth="9.109375" defaultRowHeight="14.4" outlineLevelRow="2" x14ac:dyDescent="0.3"/>
  <cols>
    <col min="1" max="1" width="11" style="4" customWidth="1"/>
    <col min="2" max="2" width="56.6640625" style="4" customWidth="1"/>
    <col min="3" max="3" width="14.6640625" style="64" customWidth="1"/>
    <col min="4" max="4" width="16" style="64" customWidth="1"/>
    <col min="5" max="5" width="16.44140625" style="4" bestFit="1" customWidth="1"/>
    <col min="6" max="6" width="11.88671875" style="4" bestFit="1" customWidth="1"/>
    <col min="7" max="54" width="5.44140625" style="4" customWidth="1"/>
    <col min="55" max="55" width="7.33203125" style="4" customWidth="1"/>
    <col min="56" max="56" width="25.6640625" style="4" customWidth="1"/>
    <col min="57" max="16384" width="9.109375" style="4"/>
  </cols>
  <sheetData>
    <row r="1" spans="1:56" ht="37.5" customHeight="1" x14ac:dyDescent="0.3">
      <c r="A1" s="7" t="s">
        <v>5</v>
      </c>
    </row>
    <row r="2" spans="1:56" ht="18" x14ac:dyDescent="0.3">
      <c r="A2" s="15" t="s">
        <v>215</v>
      </c>
      <c r="B2" s="14"/>
      <c r="C2" s="65"/>
      <c r="D2" s="65"/>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3"/>
    </row>
    <row r="3" spans="1:56" ht="8.25" customHeight="1" x14ac:dyDescent="0.3">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D3" s="3"/>
    </row>
    <row r="4" spans="1:56" ht="24.75" customHeight="1" x14ac:dyDescent="0.3">
      <c r="A4" s="15"/>
      <c r="B4" s="83"/>
      <c r="C4" s="14"/>
      <c r="D4" s="154" t="s">
        <v>162</v>
      </c>
      <c r="E4" s="155"/>
      <c r="F4" s="64"/>
      <c r="G4" s="14"/>
      <c r="H4" s="14"/>
      <c r="I4" s="14"/>
      <c r="J4" s="83" t="s">
        <v>169</v>
      </c>
      <c r="K4" s="121"/>
      <c r="L4" s="121"/>
      <c r="M4" s="82" t="s">
        <v>163</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D4" s="3"/>
    </row>
    <row r="5" spans="1:56" ht="7.5" customHeight="1" x14ac:dyDescent="0.3">
      <c r="A5" s="15"/>
      <c r="B5" s="14"/>
      <c r="C5" s="79"/>
      <c r="D5" s="80"/>
      <c r="E5" s="81"/>
      <c r="F5" s="81"/>
      <c r="G5" s="14"/>
      <c r="J5" s="84"/>
      <c r="M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D5" s="3"/>
    </row>
    <row r="6" spans="1:56" ht="24.75" customHeight="1" x14ac:dyDescent="0.3">
      <c r="A6" s="15"/>
      <c r="B6" s="14"/>
      <c r="C6" s="157" t="s">
        <v>170</v>
      </c>
      <c r="D6" s="157"/>
      <c r="E6" s="157"/>
      <c r="F6" s="157"/>
      <c r="G6" s="14"/>
      <c r="H6" s="14"/>
      <c r="I6" s="14"/>
      <c r="J6" s="83" t="s">
        <v>169</v>
      </c>
      <c r="K6" s="14"/>
      <c r="L6" s="54"/>
      <c r="M6" s="82" t="s">
        <v>206</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D6" s="3"/>
    </row>
    <row r="7" spans="1:56" ht="7.5" customHeight="1" x14ac:dyDescent="0.3">
      <c r="A7" s="15"/>
      <c r="B7" s="14"/>
      <c r="C7" s="85"/>
      <c r="D7" s="85"/>
      <c r="E7" s="85"/>
      <c r="F7" s="85"/>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D7" s="3"/>
    </row>
    <row r="8" spans="1:56" ht="24.75" customHeight="1" x14ac:dyDescent="0.3">
      <c r="A8" s="15"/>
      <c r="B8" s="83"/>
      <c r="C8" s="157"/>
      <c r="D8" s="157"/>
      <c r="E8" s="157"/>
      <c r="F8" s="157"/>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D8" s="3"/>
    </row>
    <row r="9" spans="1:56" ht="22.5" customHeight="1" x14ac:dyDescent="0.3">
      <c r="A9" s="5"/>
      <c r="B9" s="10"/>
      <c r="E9" s="6"/>
      <c r="F9" s="6"/>
      <c r="G9" s="25">
        <v>1</v>
      </c>
      <c r="H9" s="25">
        <v>2</v>
      </c>
      <c r="I9" s="25">
        <v>3</v>
      </c>
      <c r="J9" s="25">
        <v>4</v>
      </c>
      <c r="K9" s="25">
        <v>5</v>
      </c>
      <c r="L9" s="25">
        <v>6</v>
      </c>
      <c r="M9" s="25">
        <v>7</v>
      </c>
      <c r="N9" s="25">
        <v>8</v>
      </c>
      <c r="O9" s="25">
        <v>9</v>
      </c>
      <c r="P9" s="25">
        <v>10</v>
      </c>
      <c r="Q9" s="25">
        <v>11</v>
      </c>
      <c r="R9" s="25">
        <v>12</v>
      </c>
      <c r="S9" s="26">
        <v>1</v>
      </c>
      <c r="T9" s="26">
        <v>2</v>
      </c>
      <c r="U9" s="26">
        <v>3</v>
      </c>
      <c r="V9" s="26">
        <v>4</v>
      </c>
      <c r="W9" s="26">
        <v>5</v>
      </c>
      <c r="X9" s="26">
        <v>6</v>
      </c>
      <c r="Y9" s="26">
        <v>7</v>
      </c>
      <c r="Z9" s="26">
        <v>8</v>
      </c>
      <c r="AA9" s="26">
        <v>9</v>
      </c>
      <c r="AB9" s="26">
        <v>10</v>
      </c>
      <c r="AC9" s="26">
        <v>11</v>
      </c>
      <c r="AD9" s="26">
        <v>12</v>
      </c>
      <c r="AE9" s="25">
        <v>1</v>
      </c>
      <c r="AF9" s="25">
        <v>2</v>
      </c>
      <c r="AG9" s="25">
        <v>3</v>
      </c>
      <c r="AH9" s="25">
        <v>4</v>
      </c>
      <c r="AI9" s="25">
        <v>5</v>
      </c>
      <c r="AJ9" s="25">
        <v>6</v>
      </c>
      <c r="AK9" s="25">
        <v>7</v>
      </c>
      <c r="AL9" s="25">
        <v>8</v>
      </c>
      <c r="AM9" s="25">
        <v>9</v>
      </c>
      <c r="AN9" s="25">
        <v>10</v>
      </c>
      <c r="AO9" s="25">
        <v>11</v>
      </c>
      <c r="AP9" s="25">
        <v>12</v>
      </c>
      <c r="AQ9" s="26">
        <v>1</v>
      </c>
      <c r="AR9" s="26">
        <v>2</v>
      </c>
      <c r="AS9" s="26">
        <v>3</v>
      </c>
      <c r="AT9" s="26">
        <v>4</v>
      </c>
      <c r="AU9" s="26">
        <v>5</v>
      </c>
      <c r="AV9" s="26">
        <v>6</v>
      </c>
      <c r="AW9" s="26">
        <v>7</v>
      </c>
      <c r="AX9" s="26">
        <v>8</v>
      </c>
      <c r="AY9" s="26">
        <v>9</v>
      </c>
      <c r="AZ9" s="26">
        <v>10</v>
      </c>
      <c r="BA9" s="26">
        <v>11</v>
      </c>
      <c r="BB9" s="26">
        <v>12</v>
      </c>
      <c r="BD9" s="21"/>
    </row>
    <row r="10" spans="1:56" ht="22.5" customHeight="1" x14ac:dyDescent="0.3">
      <c r="A10" s="34" t="s">
        <v>39</v>
      </c>
      <c r="B10" s="34" t="s">
        <v>3</v>
      </c>
      <c r="C10" s="35" t="s">
        <v>167</v>
      </c>
      <c r="D10" s="35" t="s">
        <v>168</v>
      </c>
      <c r="E10" s="35" t="s">
        <v>4</v>
      </c>
      <c r="F10" s="41" t="s">
        <v>71</v>
      </c>
      <c r="G10" s="122">
        <v>2020</v>
      </c>
      <c r="H10" s="123"/>
      <c r="I10" s="123"/>
      <c r="J10" s="123"/>
      <c r="K10" s="124"/>
      <c r="L10" s="124"/>
      <c r="M10" s="124"/>
      <c r="N10" s="124"/>
      <c r="O10" s="124"/>
      <c r="P10" s="124"/>
      <c r="Q10" s="124"/>
      <c r="R10" s="125"/>
      <c r="S10" s="126">
        <v>2021</v>
      </c>
      <c r="T10" s="127"/>
      <c r="U10" s="127"/>
      <c r="V10" s="127"/>
      <c r="W10" s="128"/>
      <c r="X10" s="128"/>
      <c r="Y10" s="128"/>
      <c r="Z10" s="128"/>
      <c r="AA10" s="128"/>
      <c r="AB10" s="128"/>
      <c r="AC10" s="128"/>
      <c r="AD10" s="128"/>
      <c r="AE10" s="133">
        <v>2022</v>
      </c>
      <c r="AF10" s="122"/>
      <c r="AG10" s="122"/>
      <c r="AH10" s="122"/>
      <c r="AI10" s="122"/>
      <c r="AJ10" s="122"/>
      <c r="AK10" s="122"/>
      <c r="AL10" s="122"/>
      <c r="AM10" s="122"/>
      <c r="AN10" s="122"/>
      <c r="AO10" s="122"/>
      <c r="AP10" s="123"/>
      <c r="AQ10" s="126">
        <v>2023</v>
      </c>
      <c r="AR10" s="127"/>
      <c r="AS10" s="127"/>
      <c r="AT10" s="127"/>
      <c r="AU10" s="128"/>
      <c r="AV10" s="128"/>
      <c r="AW10" s="128"/>
      <c r="AX10" s="128"/>
      <c r="AY10" s="128"/>
      <c r="AZ10" s="128"/>
      <c r="BA10" s="128"/>
      <c r="BB10" s="128"/>
      <c r="BD10" s="21"/>
    </row>
    <row r="11" spans="1:56" s="12" customFormat="1" ht="19.5" customHeight="1" x14ac:dyDescent="0.35">
      <c r="A11" s="62">
        <f>A12</f>
        <v>41</v>
      </c>
      <c r="B11" s="63" t="s">
        <v>100</v>
      </c>
      <c r="C11" s="55"/>
      <c r="D11" s="55"/>
      <c r="E11" s="20"/>
      <c r="F11" s="42"/>
      <c r="G11" s="19" t="str">
        <f>G12</f>
        <v/>
      </c>
      <c r="H11" s="19" t="str">
        <f t="shared" ref="H11:BB11" si="0">H12</f>
        <v/>
      </c>
      <c r="I11" s="19" t="str">
        <f t="shared" si="0"/>
        <v/>
      </c>
      <c r="J11" s="19" t="str">
        <f t="shared" si="0"/>
        <v/>
      </c>
      <c r="K11" s="19" t="str">
        <f t="shared" si="0"/>
        <v/>
      </c>
      <c r="L11" s="62">
        <f t="shared" si="0"/>
        <v>1</v>
      </c>
      <c r="M11" s="62">
        <f t="shared" si="0"/>
        <v>1</v>
      </c>
      <c r="N11" s="62" t="str">
        <f t="shared" si="0"/>
        <v/>
      </c>
      <c r="O11" s="62">
        <f t="shared" si="0"/>
        <v>1</v>
      </c>
      <c r="P11" s="62">
        <f t="shared" si="0"/>
        <v>1</v>
      </c>
      <c r="Q11" s="62">
        <f t="shared" si="0"/>
        <v>1</v>
      </c>
      <c r="R11" s="62">
        <f t="shared" si="0"/>
        <v>1</v>
      </c>
      <c r="S11" s="62">
        <f t="shared" si="0"/>
        <v>3</v>
      </c>
      <c r="T11" s="62">
        <f t="shared" si="0"/>
        <v>1</v>
      </c>
      <c r="U11" s="62">
        <f t="shared" si="0"/>
        <v>2</v>
      </c>
      <c r="V11" s="62">
        <f t="shared" si="0"/>
        <v>1</v>
      </c>
      <c r="W11" s="62">
        <f t="shared" si="0"/>
        <v>1</v>
      </c>
      <c r="X11" s="62" t="str">
        <f t="shared" si="0"/>
        <v/>
      </c>
      <c r="Y11" s="62">
        <f t="shared" si="0"/>
        <v>1</v>
      </c>
      <c r="Z11" s="62">
        <f t="shared" si="0"/>
        <v>1</v>
      </c>
      <c r="AA11" s="62">
        <f t="shared" si="0"/>
        <v>2</v>
      </c>
      <c r="AB11" s="62">
        <f t="shared" si="0"/>
        <v>1</v>
      </c>
      <c r="AC11" s="62">
        <f t="shared" si="0"/>
        <v>1</v>
      </c>
      <c r="AD11" s="62" t="str">
        <f t="shared" si="0"/>
        <v/>
      </c>
      <c r="AE11" s="62">
        <f t="shared" si="0"/>
        <v>1</v>
      </c>
      <c r="AF11" s="62">
        <f t="shared" si="0"/>
        <v>1</v>
      </c>
      <c r="AG11" s="62">
        <f t="shared" si="0"/>
        <v>2</v>
      </c>
      <c r="AH11" s="62" t="str">
        <f t="shared" si="0"/>
        <v/>
      </c>
      <c r="AI11" s="62">
        <f t="shared" si="0"/>
        <v>2</v>
      </c>
      <c r="AJ11" s="62">
        <f t="shared" si="0"/>
        <v>4</v>
      </c>
      <c r="AK11" s="62">
        <f t="shared" si="0"/>
        <v>2</v>
      </c>
      <c r="AL11" s="62">
        <f t="shared" si="0"/>
        <v>3</v>
      </c>
      <c r="AM11" s="62">
        <f t="shared" si="0"/>
        <v>1</v>
      </c>
      <c r="AN11" s="62">
        <f t="shared" si="0"/>
        <v>1</v>
      </c>
      <c r="AO11" s="62">
        <f t="shared" si="0"/>
        <v>1</v>
      </c>
      <c r="AP11" s="62" t="str">
        <f t="shared" si="0"/>
        <v/>
      </c>
      <c r="AQ11" s="62">
        <f t="shared" si="0"/>
        <v>2</v>
      </c>
      <c r="AR11" s="62">
        <f t="shared" si="0"/>
        <v>1</v>
      </c>
      <c r="AS11" s="62" t="str">
        <f t="shared" si="0"/>
        <v/>
      </c>
      <c r="AT11" s="62" t="str">
        <f t="shared" si="0"/>
        <v/>
      </c>
      <c r="AU11" s="62" t="str">
        <f t="shared" si="0"/>
        <v/>
      </c>
      <c r="AV11" s="19" t="str">
        <f t="shared" si="0"/>
        <v/>
      </c>
      <c r="AW11" s="19" t="str">
        <f t="shared" si="0"/>
        <v/>
      </c>
      <c r="AX11" s="19" t="str">
        <f t="shared" si="0"/>
        <v/>
      </c>
      <c r="AY11" s="19" t="str">
        <f t="shared" si="0"/>
        <v/>
      </c>
      <c r="AZ11" s="19" t="str">
        <f t="shared" si="0"/>
        <v/>
      </c>
      <c r="BA11" s="19" t="str">
        <f t="shared" si="0"/>
        <v/>
      </c>
      <c r="BB11" s="19" t="str">
        <f t="shared" si="0"/>
        <v/>
      </c>
      <c r="BD11" s="21"/>
    </row>
    <row r="12" spans="1:56" s="12" customFormat="1" ht="19.5" hidden="1" customHeight="1" outlineLevel="1" x14ac:dyDescent="0.35">
      <c r="A12" s="59">
        <f>SUM(A13:A22)</f>
        <v>41</v>
      </c>
      <c r="B12" s="56" t="s">
        <v>213</v>
      </c>
      <c r="C12" s="55"/>
      <c r="D12" s="55"/>
      <c r="E12" s="20"/>
      <c r="F12" s="42"/>
      <c r="G12" s="19" t="str">
        <f>IF(SUM(G13:G22)&gt;0,SUM(G13:G22),"")</f>
        <v/>
      </c>
      <c r="H12" s="19" t="str">
        <f t="shared" ref="H12:BB12" si="1">IF(SUM(H13:H22)&gt;0,SUM(H13:H22),"")</f>
        <v/>
      </c>
      <c r="I12" s="19" t="str">
        <f t="shared" si="1"/>
        <v/>
      </c>
      <c r="J12" s="19" t="str">
        <f t="shared" si="1"/>
        <v/>
      </c>
      <c r="K12" s="19" t="str">
        <f t="shared" si="1"/>
        <v/>
      </c>
      <c r="L12" s="19">
        <f t="shared" si="1"/>
        <v>1</v>
      </c>
      <c r="M12" s="19">
        <f t="shared" si="1"/>
        <v>1</v>
      </c>
      <c r="N12" s="19" t="str">
        <f t="shared" si="1"/>
        <v/>
      </c>
      <c r="O12" s="19">
        <f t="shared" si="1"/>
        <v>1</v>
      </c>
      <c r="P12" s="19">
        <f t="shared" si="1"/>
        <v>1</v>
      </c>
      <c r="Q12" s="19">
        <f t="shared" si="1"/>
        <v>1</v>
      </c>
      <c r="R12" s="19">
        <f t="shared" si="1"/>
        <v>1</v>
      </c>
      <c r="S12" s="19">
        <f t="shared" si="1"/>
        <v>3</v>
      </c>
      <c r="T12" s="19">
        <f t="shared" si="1"/>
        <v>1</v>
      </c>
      <c r="U12" s="19">
        <f t="shared" si="1"/>
        <v>2</v>
      </c>
      <c r="V12" s="19">
        <f t="shared" si="1"/>
        <v>1</v>
      </c>
      <c r="W12" s="19">
        <f t="shared" si="1"/>
        <v>1</v>
      </c>
      <c r="X12" s="19" t="str">
        <f t="shared" si="1"/>
        <v/>
      </c>
      <c r="Y12" s="19">
        <f t="shared" si="1"/>
        <v>1</v>
      </c>
      <c r="Z12" s="19">
        <f t="shared" si="1"/>
        <v>1</v>
      </c>
      <c r="AA12" s="19">
        <f t="shared" si="1"/>
        <v>2</v>
      </c>
      <c r="AB12" s="19">
        <f t="shared" si="1"/>
        <v>1</v>
      </c>
      <c r="AC12" s="19">
        <f t="shared" si="1"/>
        <v>1</v>
      </c>
      <c r="AD12" s="19" t="str">
        <f t="shared" si="1"/>
        <v/>
      </c>
      <c r="AE12" s="19">
        <f t="shared" si="1"/>
        <v>1</v>
      </c>
      <c r="AF12" s="19">
        <f t="shared" si="1"/>
        <v>1</v>
      </c>
      <c r="AG12" s="19">
        <f t="shared" si="1"/>
        <v>2</v>
      </c>
      <c r="AH12" s="19" t="str">
        <f t="shared" si="1"/>
        <v/>
      </c>
      <c r="AI12" s="19">
        <f t="shared" si="1"/>
        <v>2</v>
      </c>
      <c r="AJ12" s="19">
        <f t="shared" si="1"/>
        <v>4</v>
      </c>
      <c r="AK12" s="19">
        <f t="shared" si="1"/>
        <v>2</v>
      </c>
      <c r="AL12" s="19">
        <f t="shared" si="1"/>
        <v>3</v>
      </c>
      <c r="AM12" s="19">
        <f t="shared" si="1"/>
        <v>1</v>
      </c>
      <c r="AN12" s="19">
        <f t="shared" si="1"/>
        <v>1</v>
      </c>
      <c r="AO12" s="19">
        <f t="shared" si="1"/>
        <v>1</v>
      </c>
      <c r="AP12" s="19" t="str">
        <f t="shared" si="1"/>
        <v/>
      </c>
      <c r="AQ12" s="19">
        <f t="shared" si="1"/>
        <v>2</v>
      </c>
      <c r="AR12" s="19">
        <f t="shared" si="1"/>
        <v>1</v>
      </c>
      <c r="AS12" s="19" t="str">
        <f t="shared" si="1"/>
        <v/>
      </c>
      <c r="AT12" s="19" t="str">
        <f t="shared" si="1"/>
        <v/>
      </c>
      <c r="AU12" s="19" t="str">
        <f t="shared" si="1"/>
        <v/>
      </c>
      <c r="AV12" s="19" t="str">
        <f t="shared" si="1"/>
        <v/>
      </c>
      <c r="AW12" s="19" t="str">
        <f t="shared" si="1"/>
        <v/>
      </c>
      <c r="AX12" s="19" t="str">
        <f t="shared" si="1"/>
        <v/>
      </c>
      <c r="AY12" s="19" t="str">
        <f t="shared" si="1"/>
        <v/>
      </c>
      <c r="AZ12" s="19" t="str">
        <f t="shared" si="1"/>
        <v/>
      </c>
      <c r="BA12" s="19" t="str">
        <f t="shared" si="1"/>
        <v/>
      </c>
      <c r="BB12" s="19" t="str">
        <f t="shared" si="1"/>
        <v/>
      </c>
      <c r="BD12" s="22"/>
    </row>
    <row r="13" spans="1:56" ht="18" hidden="1" outlineLevel="2" x14ac:dyDescent="0.3">
      <c r="A13" s="60">
        <v>1</v>
      </c>
      <c r="B13" s="57" t="s">
        <v>107</v>
      </c>
      <c r="C13" s="66">
        <v>44470</v>
      </c>
      <c r="D13" s="66">
        <v>44470</v>
      </c>
      <c r="E13" s="17" t="s">
        <v>10</v>
      </c>
      <c r="F13" s="43"/>
      <c r="G13" s="38"/>
      <c r="H13" s="18"/>
      <c r="I13" s="18"/>
      <c r="J13" s="18"/>
      <c r="K13" s="18"/>
      <c r="L13" s="18"/>
      <c r="M13" s="18"/>
      <c r="N13" s="18"/>
      <c r="O13" s="18"/>
      <c r="P13" s="18"/>
      <c r="Q13" s="18"/>
      <c r="R13" s="18"/>
      <c r="S13" s="18"/>
      <c r="T13" s="18"/>
      <c r="U13" s="18"/>
      <c r="V13" s="18"/>
      <c r="W13" s="18"/>
      <c r="X13" s="18"/>
      <c r="Y13" s="18"/>
      <c r="Z13" s="18"/>
      <c r="AA13" s="18"/>
      <c r="AB13" s="18">
        <v>1</v>
      </c>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D13" s="22"/>
    </row>
    <row r="14" spans="1:56" ht="19.5" hidden="1" customHeight="1" outlineLevel="2" x14ac:dyDescent="0.3">
      <c r="A14" s="60">
        <v>19</v>
      </c>
      <c r="B14" s="57" t="s">
        <v>108</v>
      </c>
      <c r="C14" s="66">
        <v>43983</v>
      </c>
      <c r="D14" s="66">
        <v>44958</v>
      </c>
      <c r="E14" s="17" t="s">
        <v>10</v>
      </c>
      <c r="F14" s="43"/>
      <c r="G14" s="38"/>
      <c r="H14" s="18"/>
      <c r="I14" s="18"/>
      <c r="J14" s="18"/>
      <c r="K14" s="18"/>
      <c r="L14" s="18">
        <v>1</v>
      </c>
      <c r="M14" s="18">
        <v>1</v>
      </c>
      <c r="N14" s="18"/>
      <c r="O14" s="18">
        <v>1</v>
      </c>
      <c r="P14" s="18"/>
      <c r="Q14" s="18">
        <v>1</v>
      </c>
      <c r="R14" s="18"/>
      <c r="S14" s="18">
        <v>1</v>
      </c>
      <c r="T14" s="18"/>
      <c r="U14" s="18">
        <v>1</v>
      </c>
      <c r="V14" s="18"/>
      <c r="W14" s="18">
        <v>1</v>
      </c>
      <c r="X14" s="18"/>
      <c r="Y14" s="18">
        <v>1</v>
      </c>
      <c r="Z14" s="18"/>
      <c r="AA14" s="18">
        <v>1</v>
      </c>
      <c r="AB14" s="18"/>
      <c r="AC14" s="18">
        <v>1</v>
      </c>
      <c r="AD14" s="18"/>
      <c r="AE14" s="18">
        <v>1</v>
      </c>
      <c r="AF14" s="18"/>
      <c r="AG14" s="18">
        <v>1</v>
      </c>
      <c r="AH14" s="18"/>
      <c r="AI14" s="18">
        <v>1</v>
      </c>
      <c r="AJ14" s="18"/>
      <c r="AK14" s="18">
        <v>1</v>
      </c>
      <c r="AL14" s="18">
        <v>1</v>
      </c>
      <c r="AM14" s="18"/>
      <c r="AN14" s="18">
        <v>1</v>
      </c>
      <c r="AO14" s="18">
        <v>1</v>
      </c>
      <c r="AP14" s="18"/>
      <c r="AQ14" s="18">
        <v>1</v>
      </c>
      <c r="AR14" s="18">
        <v>1</v>
      </c>
      <c r="AS14" s="18"/>
      <c r="AT14" s="18"/>
      <c r="AU14" s="18"/>
      <c r="AV14" s="18"/>
      <c r="AW14" s="18"/>
      <c r="AX14" s="18"/>
      <c r="AY14" s="18"/>
      <c r="AZ14" s="18"/>
      <c r="BA14" s="18"/>
      <c r="BB14" s="18"/>
      <c r="BD14" s="22"/>
    </row>
    <row r="15" spans="1:56" ht="19.5" hidden="1" customHeight="1" outlineLevel="2" x14ac:dyDescent="0.3">
      <c r="A15" s="60">
        <v>3</v>
      </c>
      <c r="B15" s="57" t="s">
        <v>109</v>
      </c>
      <c r="C15" s="66">
        <v>44713</v>
      </c>
      <c r="D15" s="66">
        <v>44774</v>
      </c>
      <c r="E15" s="17" t="s">
        <v>10</v>
      </c>
      <c r="F15" s="43"/>
      <c r="G15" s="3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v>1</v>
      </c>
      <c r="AK15" s="18">
        <v>1</v>
      </c>
      <c r="AL15" s="18">
        <v>1</v>
      </c>
      <c r="AM15" s="18"/>
      <c r="AN15" s="18"/>
      <c r="AO15" s="18"/>
      <c r="AP15" s="18"/>
      <c r="AQ15" s="18"/>
      <c r="AR15" s="18"/>
      <c r="AS15" s="18"/>
      <c r="AT15" s="18"/>
      <c r="AU15" s="18"/>
      <c r="AV15" s="18"/>
      <c r="AW15" s="18"/>
      <c r="AX15" s="18"/>
      <c r="AY15" s="18"/>
      <c r="AZ15" s="18"/>
      <c r="BA15" s="18"/>
      <c r="BB15" s="18"/>
      <c r="BD15" s="22"/>
    </row>
    <row r="16" spans="1:56" ht="19.5" hidden="1" customHeight="1" outlineLevel="2" x14ac:dyDescent="0.3">
      <c r="A16" s="60">
        <v>1</v>
      </c>
      <c r="B16" s="57" t="s">
        <v>185</v>
      </c>
      <c r="C16" s="66">
        <v>44105</v>
      </c>
      <c r="D16" s="66">
        <v>44682</v>
      </c>
      <c r="E16" s="17" t="s">
        <v>10</v>
      </c>
      <c r="F16" s="43"/>
      <c r="G16" s="38"/>
      <c r="H16" s="18"/>
      <c r="I16" s="18"/>
      <c r="J16" s="18"/>
      <c r="K16" s="18"/>
      <c r="L16" s="18"/>
      <c r="M16" s="18"/>
      <c r="N16" s="18"/>
      <c r="O16" s="18"/>
      <c r="P16" s="18">
        <v>1</v>
      </c>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D16" s="22"/>
    </row>
    <row r="17" spans="1:81" ht="19.5" hidden="1" customHeight="1" outlineLevel="2" x14ac:dyDescent="0.3">
      <c r="A17" s="60">
        <v>1</v>
      </c>
      <c r="B17" s="57" t="s">
        <v>186</v>
      </c>
      <c r="C17" s="66">
        <v>44105</v>
      </c>
      <c r="D17" s="66">
        <v>44682</v>
      </c>
      <c r="E17" s="32" t="s">
        <v>6</v>
      </c>
      <c r="F17" s="43"/>
      <c r="G17" s="3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v>1</v>
      </c>
      <c r="AJ17" s="18"/>
      <c r="AK17" s="18"/>
      <c r="AL17" s="18"/>
      <c r="AM17" s="18"/>
      <c r="AN17" s="18"/>
      <c r="AO17" s="18"/>
      <c r="AP17" s="18"/>
      <c r="AQ17" s="18"/>
      <c r="AR17" s="18"/>
      <c r="AS17" s="18"/>
      <c r="AT17" s="18"/>
      <c r="AU17" s="18"/>
      <c r="AV17" s="18"/>
      <c r="AW17" s="18"/>
      <c r="AX17" s="18"/>
      <c r="AY17" s="18"/>
      <c r="AZ17" s="18"/>
      <c r="BA17" s="18"/>
      <c r="BB17" s="18"/>
      <c r="BD17" s="22"/>
    </row>
    <row r="18" spans="1:81" ht="19.5" hidden="1" customHeight="1" outlineLevel="2" x14ac:dyDescent="0.3">
      <c r="A18" s="60">
        <v>1</v>
      </c>
      <c r="B18" s="57" t="s">
        <v>110</v>
      </c>
      <c r="C18" s="66">
        <v>44713</v>
      </c>
      <c r="D18" s="66">
        <v>44713</v>
      </c>
      <c r="E18" s="17" t="s">
        <v>10</v>
      </c>
      <c r="F18" s="43"/>
      <c r="G18" s="3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v>1</v>
      </c>
      <c r="AK18" s="18"/>
      <c r="AL18" s="18"/>
      <c r="AM18" s="18"/>
      <c r="AN18" s="18"/>
      <c r="AO18" s="18"/>
      <c r="AP18" s="18"/>
      <c r="AQ18" s="18"/>
      <c r="AR18" s="18"/>
      <c r="AS18" s="18"/>
      <c r="AT18" s="18"/>
      <c r="AU18" s="18"/>
      <c r="AV18" s="18"/>
      <c r="AW18" s="18"/>
      <c r="AX18" s="18"/>
      <c r="AY18" s="18"/>
      <c r="AZ18" s="18"/>
      <c r="BA18" s="18"/>
      <c r="BB18" s="18"/>
      <c r="BD18" s="22"/>
    </row>
    <row r="19" spans="1:81" ht="19.5" hidden="1" customHeight="1" outlineLevel="2" x14ac:dyDescent="0.3">
      <c r="A19" s="60">
        <v>5</v>
      </c>
      <c r="B19" s="57" t="s">
        <v>111</v>
      </c>
      <c r="C19" s="66">
        <v>44166</v>
      </c>
      <c r="D19" s="66">
        <v>44774</v>
      </c>
      <c r="E19" s="17" t="s">
        <v>10</v>
      </c>
      <c r="F19" s="43"/>
      <c r="G19" s="38"/>
      <c r="H19" s="18"/>
      <c r="I19" s="18"/>
      <c r="J19" s="18"/>
      <c r="K19" s="18"/>
      <c r="L19" s="18"/>
      <c r="M19" s="18"/>
      <c r="N19" s="18"/>
      <c r="O19" s="18"/>
      <c r="P19" s="18"/>
      <c r="Q19" s="18"/>
      <c r="R19" s="18">
        <v>1</v>
      </c>
      <c r="S19" s="18"/>
      <c r="T19" s="18">
        <v>1</v>
      </c>
      <c r="U19" s="18"/>
      <c r="V19" s="18"/>
      <c r="W19" s="18"/>
      <c r="X19" s="18"/>
      <c r="Y19" s="18"/>
      <c r="Z19" s="18">
        <v>1</v>
      </c>
      <c r="AA19" s="18"/>
      <c r="AB19" s="18"/>
      <c r="AC19" s="18"/>
      <c r="AD19" s="18"/>
      <c r="AE19" s="18"/>
      <c r="AF19" s="18">
        <v>1</v>
      </c>
      <c r="AG19" s="18"/>
      <c r="AH19" s="18"/>
      <c r="AI19" s="18"/>
      <c r="AJ19" s="18"/>
      <c r="AK19" s="18"/>
      <c r="AL19" s="18">
        <v>1</v>
      </c>
      <c r="AM19" s="18"/>
      <c r="AN19" s="18"/>
      <c r="AO19" s="18"/>
      <c r="AP19" s="18"/>
      <c r="AQ19" s="18"/>
      <c r="AR19" s="18"/>
      <c r="AS19" s="18"/>
      <c r="AT19" s="18"/>
      <c r="AU19" s="18"/>
      <c r="AV19" s="18"/>
      <c r="AW19" s="18"/>
      <c r="AX19" s="18"/>
      <c r="AY19" s="18"/>
      <c r="AZ19" s="18"/>
      <c r="BA19" s="18"/>
      <c r="BB19" s="18"/>
      <c r="BD19" s="22"/>
    </row>
    <row r="20" spans="1:81" ht="19.5" hidden="1" customHeight="1" outlineLevel="2" x14ac:dyDescent="0.3">
      <c r="A20" s="60">
        <v>3</v>
      </c>
      <c r="B20" s="57" t="s">
        <v>112</v>
      </c>
      <c r="C20" s="66">
        <v>44287</v>
      </c>
      <c r="D20" s="66">
        <v>44927</v>
      </c>
      <c r="E20" s="32" t="s">
        <v>6</v>
      </c>
      <c r="F20" s="43"/>
      <c r="G20" s="38"/>
      <c r="H20" s="18"/>
      <c r="I20" s="18"/>
      <c r="J20" s="18"/>
      <c r="K20" s="18"/>
      <c r="L20" s="18"/>
      <c r="M20" s="18"/>
      <c r="N20" s="18"/>
      <c r="O20" s="18"/>
      <c r="P20" s="18"/>
      <c r="Q20" s="18"/>
      <c r="R20" s="18"/>
      <c r="S20" s="18"/>
      <c r="T20" s="18"/>
      <c r="U20" s="18"/>
      <c r="V20" s="18">
        <v>1</v>
      </c>
      <c r="W20" s="18"/>
      <c r="X20" s="18"/>
      <c r="Y20" s="18"/>
      <c r="Z20" s="18"/>
      <c r="AA20" s="18"/>
      <c r="AB20" s="18"/>
      <c r="AC20" s="18"/>
      <c r="AD20" s="18"/>
      <c r="AE20" s="18"/>
      <c r="AF20" s="18"/>
      <c r="AG20" s="18"/>
      <c r="AH20" s="18"/>
      <c r="AI20" s="18"/>
      <c r="AJ20" s="18">
        <v>1</v>
      </c>
      <c r="AK20" s="18"/>
      <c r="AL20" s="18"/>
      <c r="AM20" s="18"/>
      <c r="AN20" s="18"/>
      <c r="AO20" s="18"/>
      <c r="AP20" s="18"/>
      <c r="AQ20" s="18">
        <v>1</v>
      </c>
      <c r="AR20" s="18"/>
      <c r="AS20" s="18"/>
      <c r="AT20" s="18"/>
      <c r="AU20" s="18"/>
      <c r="AV20" s="18"/>
      <c r="AW20" s="18"/>
      <c r="AX20" s="18"/>
      <c r="AY20" s="18"/>
      <c r="AZ20" s="18"/>
      <c r="BA20" s="18"/>
      <c r="BB20" s="18"/>
      <c r="BD20" s="22"/>
    </row>
    <row r="21" spans="1:81" ht="19.5" hidden="1" customHeight="1" outlineLevel="2" x14ac:dyDescent="0.3">
      <c r="A21" s="60">
        <v>2</v>
      </c>
      <c r="B21" s="57" t="s">
        <v>113</v>
      </c>
      <c r="C21" s="66">
        <v>44197</v>
      </c>
      <c r="D21" s="66">
        <v>44713</v>
      </c>
      <c r="E21" s="17" t="s">
        <v>10</v>
      </c>
      <c r="F21" s="43"/>
      <c r="G21" s="38"/>
      <c r="H21" s="18"/>
      <c r="I21" s="18"/>
      <c r="J21" s="18"/>
      <c r="K21" s="18"/>
      <c r="L21" s="18"/>
      <c r="M21" s="18"/>
      <c r="N21" s="18"/>
      <c r="O21" s="18"/>
      <c r="P21" s="18"/>
      <c r="Q21" s="18"/>
      <c r="R21" s="18"/>
      <c r="S21" s="18">
        <v>1</v>
      </c>
      <c r="T21" s="18"/>
      <c r="U21" s="18"/>
      <c r="V21" s="18"/>
      <c r="W21" s="18"/>
      <c r="X21" s="18"/>
      <c r="Y21" s="18"/>
      <c r="Z21" s="18"/>
      <c r="AA21" s="18"/>
      <c r="AB21" s="18"/>
      <c r="AC21" s="18"/>
      <c r="AD21" s="18"/>
      <c r="AE21" s="18"/>
      <c r="AF21" s="18"/>
      <c r="AG21" s="18"/>
      <c r="AH21" s="18"/>
      <c r="AI21" s="18"/>
      <c r="AJ21" s="18">
        <v>1</v>
      </c>
      <c r="AK21" s="18"/>
      <c r="AL21" s="18"/>
      <c r="AM21" s="18"/>
      <c r="AN21" s="18"/>
      <c r="AO21" s="18"/>
      <c r="AP21" s="18"/>
      <c r="AQ21" s="18"/>
      <c r="AR21" s="18"/>
      <c r="AS21" s="18"/>
      <c r="AT21" s="18"/>
      <c r="AU21" s="18"/>
      <c r="AV21" s="18"/>
      <c r="AW21" s="18"/>
      <c r="AX21" s="18"/>
      <c r="AY21" s="18"/>
      <c r="AZ21" s="18"/>
      <c r="BA21" s="18"/>
      <c r="BB21" s="18"/>
      <c r="BD21" s="22"/>
    </row>
    <row r="22" spans="1:81" ht="19.5" hidden="1" customHeight="1" outlineLevel="2" x14ac:dyDescent="0.3">
      <c r="A22" s="60">
        <v>5</v>
      </c>
      <c r="B22" s="57" t="s">
        <v>114</v>
      </c>
      <c r="C22" s="66">
        <v>44197</v>
      </c>
      <c r="D22" s="66">
        <v>44805</v>
      </c>
      <c r="E22" s="17" t="s">
        <v>10</v>
      </c>
      <c r="F22" s="43"/>
      <c r="G22" s="38"/>
      <c r="H22" s="18"/>
      <c r="I22" s="18"/>
      <c r="J22" s="18"/>
      <c r="K22" s="18"/>
      <c r="L22" s="18"/>
      <c r="M22" s="18"/>
      <c r="N22" s="18"/>
      <c r="O22" s="18"/>
      <c r="P22" s="18"/>
      <c r="Q22" s="18"/>
      <c r="R22" s="18"/>
      <c r="S22" s="18">
        <v>1</v>
      </c>
      <c r="T22" s="18"/>
      <c r="U22" s="18">
        <v>1</v>
      </c>
      <c r="V22" s="18"/>
      <c r="W22" s="18"/>
      <c r="X22" s="18"/>
      <c r="Y22" s="18"/>
      <c r="Z22" s="18"/>
      <c r="AA22" s="18">
        <v>1</v>
      </c>
      <c r="AB22" s="18"/>
      <c r="AC22" s="18"/>
      <c r="AD22" s="18"/>
      <c r="AE22" s="18"/>
      <c r="AF22" s="18"/>
      <c r="AG22" s="18">
        <v>1</v>
      </c>
      <c r="AH22" s="18"/>
      <c r="AI22" s="18"/>
      <c r="AJ22" s="18"/>
      <c r="AK22" s="18"/>
      <c r="AL22" s="18"/>
      <c r="AM22" s="18">
        <v>1</v>
      </c>
      <c r="AN22" s="18"/>
      <c r="AO22" s="18"/>
      <c r="AP22" s="18"/>
      <c r="AQ22" s="18"/>
      <c r="AR22" s="18"/>
      <c r="AS22" s="18"/>
      <c r="AT22" s="18"/>
      <c r="AU22" s="18"/>
      <c r="AV22" s="18"/>
      <c r="AW22" s="18"/>
      <c r="AX22" s="18"/>
      <c r="AY22" s="18"/>
      <c r="AZ22" s="18"/>
      <c r="BA22" s="18"/>
      <c r="BB22" s="18"/>
      <c r="BD22" s="22"/>
    </row>
    <row r="23" spans="1:81" s="12" customFormat="1" ht="19.5" customHeight="1" collapsed="1" x14ac:dyDescent="0.35">
      <c r="A23" s="62">
        <f>A24</f>
        <v>1</v>
      </c>
      <c r="B23" s="63" t="s">
        <v>70</v>
      </c>
      <c r="C23" s="55"/>
      <c r="D23" s="55"/>
      <c r="E23" s="20"/>
      <c r="F23" s="42"/>
      <c r="G23" s="20" t="str">
        <f>G24</f>
        <v/>
      </c>
      <c r="H23" s="20" t="str">
        <f t="shared" ref="H23:BB23" si="2">H24</f>
        <v/>
      </c>
      <c r="I23" s="20" t="str">
        <f t="shared" si="2"/>
        <v/>
      </c>
      <c r="J23" s="20" t="str">
        <f t="shared" si="2"/>
        <v/>
      </c>
      <c r="K23" s="20" t="str">
        <f t="shared" si="2"/>
        <v/>
      </c>
      <c r="L23" s="20" t="str">
        <f t="shared" si="2"/>
        <v/>
      </c>
      <c r="M23" s="20" t="str">
        <f t="shared" si="2"/>
        <v/>
      </c>
      <c r="N23" s="20" t="str">
        <f t="shared" si="2"/>
        <v/>
      </c>
      <c r="O23" s="20" t="str">
        <f t="shared" si="2"/>
        <v/>
      </c>
      <c r="P23" s="20" t="str">
        <f t="shared" si="2"/>
        <v/>
      </c>
      <c r="Q23" s="20" t="str">
        <f t="shared" si="2"/>
        <v/>
      </c>
      <c r="R23" s="20" t="str">
        <f t="shared" si="2"/>
        <v/>
      </c>
      <c r="S23" s="20" t="str">
        <f t="shared" si="2"/>
        <v/>
      </c>
      <c r="T23" s="20" t="str">
        <f t="shared" si="2"/>
        <v/>
      </c>
      <c r="U23" s="20" t="str">
        <f t="shared" si="2"/>
        <v/>
      </c>
      <c r="V23" s="20" t="str">
        <f t="shared" si="2"/>
        <v/>
      </c>
      <c r="W23" s="20" t="str">
        <f t="shared" si="2"/>
        <v/>
      </c>
      <c r="X23" s="20" t="str">
        <f t="shared" si="2"/>
        <v/>
      </c>
      <c r="Y23" s="20" t="str">
        <f t="shared" si="2"/>
        <v/>
      </c>
      <c r="Z23" s="20" t="str">
        <f t="shared" si="2"/>
        <v/>
      </c>
      <c r="AA23" s="20" t="str">
        <f t="shared" si="2"/>
        <v/>
      </c>
      <c r="AB23" s="20" t="str">
        <f t="shared" si="2"/>
        <v/>
      </c>
      <c r="AC23" s="20" t="str">
        <f t="shared" si="2"/>
        <v/>
      </c>
      <c r="AD23" s="20" t="str">
        <f t="shared" si="2"/>
        <v/>
      </c>
      <c r="AE23" s="20" t="str">
        <f t="shared" si="2"/>
        <v/>
      </c>
      <c r="AF23" s="20" t="str">
        <f t="shared" si="2"/>
        <v/>
      </c>
      <c r="AG23" s="20" t="str">
        <f t="shared" si="2"/>
        <v/>
      </c>
      <c r="AH23" s="62" t="str">
        <f t="shared" si="2"/>
        <v/>
      </c>
      <c r="AI23" s="62">
        <f t="shared" si="2"/>
        <v>1</v>
      </c>
      <c r="AJ23" s="62" t="str">
        <f t="shared" si="2"/>
        <v/>
      </c>
      <c r="AK23" s="20" t="str">
        <f t="shared" si="2"/>
        <v/>
      </c>
      <c r="AL23" s="20" t="str">
        <f t="shared" si="2"/>
        <v/>
      </c>
      <c r="AM23" s="20" t="str">
        <f t="shared" si="2"/>
        <v/>
      </c>
      <c r="AN23" s="20" t="str">
        <f t="shared" si="2"/>
        <v/>
      </c>
      <c r="AO23" s="20" t="str">
        <f t="shared" si="2"/>
        <v/>
      </c>
      <c r="AP23" s="20" t="str">
        <f t="shared" si="2"/>
        <v/>
      </c>
      <c r="AQ23" s="20" t="str">
        <f t="shared" si="2"/>
        <v/>
      </c>
      <c r="AR23" s="20" t="str">
        <f t="shared" si="2"/>
        <v/>
      </c>
      <c r="AS23" s="20" t="str">
        <f t="shared" si="2"/>
        <v/>
      </c>
      <c r="AT23" s="20" t="str">
        <f t="shared" si="2"/>
        <v/>
      </c>
      <c r="AU23" s="20" t="str">
        <f t="shared" si="2"/>
        <v/>
      </c>
      <c r="AV23" s="20" t="str">
        <f t="shared" si="2"/>
        <v/>
      </c>
      <c r="AW23" s="20" t="str">
        <f t="shared" si="2"/>
        <v/>
      </c>
      <c r="AX23" s="20" t="str">
        <f t="shared" si="2"/>
        <v/>
      </c>
      <c r="AY23" s="20" t="str">
        <f t="shared" si="2"/>
        <v/>
      </c>
      <c r="AZ23" s="20" t="str">
        <f t="shared" si="2"/>
        <v/>
      </c>
      <c r="BA23" s="20" t="str">
        <f t="shared" si="2"/>
        <v/>
      </c>
      <c r="BB23" s="20" t="str">
        <f t="shared" si="2"/>
        <v/>
      </c>
      <c r="BD23" s="22"/>
    </row>
    <row r="24" spans="1:81" s="12" customFormat="1" ht="19.5" hidden="1" customHeight="1" outlineLevel="1" x14ac:dyDescent="0.35">
      <c r="A24" s="59">
        <f>A25</f>
        <v>1</v>
      </c>
      <c r="B24" s="56" t="s">
        <v>179</v>
      </c>
      <c r="C24" s="55"/>
      <c r="D24" s="55"/>
      <c r="E24" s="20"/>
      <c r="F24" s="42"/>
      <c r="G24" s="19" t="str">
        <f>IF(G25&gt;0,G25,"")</f>
        <v/>
      </c>
      <c r="H24" s="19" t="str">
        <f t="shared" ref="H24:BB24" si="3">IF(H25&gt;0,H25,"")</f>
        <v/>
      </c>
      <c r="I24" s="19" t="str">
        <f t="shared" si="3"/>
        <v/>
      </c>
      <c r="J24" s="19" t="str">
        <f t="shared" si="3"/>
        <v/>
      </c>
      <c r="K24" s="19" t="str">
        <f t="shared" si="3"/>
        <v/>
      </c>
      <c r="L24" s="19" t="str">
        <f t="shared" si="3"/>
        <v/>
      </c>
      <c r="M24" s="19" t="str">
        <f t="shared" si="3"/>
        <v/>
      </c>
      <c r="N24" s="19" t="str">
        <f t="shared" si="3"/>
        <v/>
      </c>
      <c r="O24" s="19" t="str">
        <f t="shared" si="3"/>
        <v/>
      </c>
      <c r="P24" s="19" t="str">
        <f t="shared" si="3"/>
        <v/>
      </c>
      <c r="Q24" s="19" t="str">
        <f t="shared" si="3"/>
        <v/>
      </c>
      <c r="R24" s="19" t="str">
        <f t="shared" si="3"/>
        <v/>
      </c>
      <c r="S24" s="19" t="str">
        <f t="shared" si="3"/>
        <v/>
      </c>
      <c r="T24" s="19" t="str">
        <f t="shared" si="3"/>
        <v/>
      </c>
      <c r="U24" s="19" t="str">
        <f t="shared" si="3"/>
        <v/>
      </c>
      <c r="V24" s="19" t="str">
        <f t="shared" si="3"/>
        <v/>
      </c>
      <c r="W24" s="19" t="str">
        <f t="shared" si="3"/>
        <v/>
      </c>
      <c r="X24" s="19" t="str">
        <f t="shared" si="3"/>
        <v/>
      </c>
      <c r="Y24" s="19" t="str">
        <f t="shared" si="3"/>
        <v/>
      </c>
      <c r="Z24" s="19" t="str">
        <f t="shared" si="3"/>
        <v/>
      </c>
      <c r="AA24" s="19" t="str">
        <f t="shared" si="3"/>
        <v/>
      </c>
      <c r="AB24" s="19" t="str">
        <f t="shared" si="3"/>
        <v/>
      </c>
      <c r="AC24" s="19" t="str">
        <f t="shared" si="3"/>
        <v/>
      </c>
      <c r="AD24" s="19" t="str">
        <f t="shared" si="3"/>
        <v/>
      </c>
      <c r="AE24" s="19" t="str">
        <f t="shared" si="3"/>
        <v/>
      </c>
      <c r="AF24" s="19" t="str">
        <f t="shared" si="3"/>
        <v/>
      </c>
      <c r="AG24" s="19" t="str">
        <f t="shared" si="3"/>
        <v/>
      </c>
      <c r="AH24" s="19" t="str">
        <f t="shared" si="3"/>
        <v/>
      </c>
      <c r="AI24" s="19">
        <f t="shared" si="3"/>
        <v>1</v>
      </c>
      <c r="AJ24" s="19" t="str">
        <f t="shared" si="3"/>
        <v/>
      </c>
      <c r="AK24" s="19" t="str">
        <f t="shared" si="3"/>
        <v/>
      </c>
      <c r="AL24" s="19" t="str">
        <f t="shared" si="3"/>
        <v/>
      </c>
      <c r="AM24" s="19" t="str">
        <f t="shared" si="3"/>
        <v/>
      </c>
      <c r="AN24" s="19" t="str">
        <f t="shared" si="3"/>
        <v/>
      </c>
      <c r="AO24" s="19" t="str">
        <f t="shared" si="3"/>
        <v/>
      </c>
      <c r="AP24" s="19" t="str">
        <f t="shared" si="3"/>
        <v/>
      </c>
      <c r="AQ24" s="19" t="str">
        <f t="shared" si="3"/>
        <v/>
      </c>
      <c r="AR24" s="19" t="str">
        <f t="shared" si="3"/>
        <v/>
      </c>
      <c r="AS24" s="19" t="str">
        <f t="shared" si="3"/>
        <v/>
      </c>
      <c r="AT24" s="19" t="str">
        <f t="shared" si="3"/>
        <v/>
      </c>
      <c r="AU24" s="19" t="str">
        <f t="shared" si="3"/>
        <v/>
      </c>
      <c r="AV24" s="19" t="str">
        <f t="shared" si="3"/>
        <v/>
      </c>
      <c r="AW24" s="19" t="str">
        <f t="shared" si="3"/>
        <v/>
      </c>
      <c r="AX24" s="19" t="str">
        <f t="shared" si="3"/>
        <v/>
      </c>
      <c r="AY24" s="19" t="str">
        <f t="shared" si="3"/>
        <v/>
      </c>
      <c r="AZ24" s="19" t="str">
        <f t="shared" si="3"/>
        <v/>
      </c>
      <c r="BA24" s="19" t="str">
        <f t="shared" si="3"/>
        <v/>
      </c>
      <c r="BB24" s="19" t="str">
        <f t="shared" si="3"/>
        <v/>
      </c>
      <c r="BD24" s="22"/>
    </row>
    <row r="25" spans="1:81" ht="19.5" hidden="1" customHeight="1" outlineLevel="2" x14ac:dyDescent="0.3">
      <c r="A25" s="16">
        <v>1</v>
      </c>
      <c r="B25" s="103" t="s">
        <v>177</v>
      </c>
      <c r="C25" s="66">
        <v>44682</v>
      </c>
      <c r="D25" s="66">
        <v>44682</v>
      </c>
      <c r="E25" s="32" t="s">
        <v>203</v>
      </c>
      <c r="F25" s="43"/>
      <c r="G25" s="3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v>1</v>
      </c>
      <c r="AJ25" s="18"/>
      <c r="AK25" s="18"/>
      <c r="AL25" s="18"/>
      <c r="AM25" s="18"/>
      <c r="AN25" s="18"/>
      <c r="AO25" s="18"/>
      <c r="AP25" s="18"/>
      <c r="AQ25" s="18"/>
      <c r="AR25" s="18"/>
      <c r="AS25" s="18"/>
      <c r="AT25" s="18"/>
      <c r="AU25" s="18"/>
      <c r="AV25" s="18"/>
      <c r="AW25" s="18"/>
      <c r="AX25" s="18"/>
      <c r="AY25" s="18"/>
      <c r="AZ25" s="18"/>
      <c r="BA25" s="18"/>
      <c r="BB25" s="18"/>
      <c r="BD25" s="22"/>
    </row>
    <row r="26" spans="1:81" s="29" customFormat="1" ht="19.5" customHeight="1" collapsed="1" x14ac:dyDescent="0.3">
      <c r="A26" s="27">
        <f>A11+A23</f>
        <v>42</v>
      </c>
      <c r="B26" s="27" t="s">
        <v>212</v>
      </c>
      <c r="C26" s="67"/>
      <c r="D26" s="67"/>
      <c r="E26" s="28"/>
      <c r="F26" s="45"/>
      <c r="G26" s="27" t="str">
        <f>IF(SUM(G11,G23)&gt;0,SUM(G11,G23),"")</f>
        <v/>
      </c>
      <c r="H26" s="27" t="str">
        <f t="shared" ref="H26:BB26" si="4">IF(SUM(H11,H23)&gt;0,SUM(H11,H23),"")</f>
        <v/>
      </c>
      <c r="I26" s="27" t="str">
        <f t="shared" si="4"/>
        <v/>
      </c>
      <c r="J26" s="27" t="str">
        <f t="shared" si="4"/>
        <v/>
      </c>
      <c r="K26" s="27" t="str">
        <f t="shared" si="4"/>
        <v/>
      </c>
      <c r="L26" s="27">
        <f t="shared" si="4"/>
        <v>1</v>
      </c>
      <c r="M26" s="27">
        <f t="shared" si="4"/>
        <v>1</v>
      </c>
      <c r="N26" s="27" t="str">
        <f t="shared" si="4"/>
        <v/>
      </c>
      <c r="O26" s="27">
        <f t="shared" si="4"/>
        <v>1</v>
      </c>
      <c r="P26" s="27">
        <f t="shared" si="4"/>
        <v>1</v>
      </c>
      <c r="Q26" s="27">
        <f t="shared" si="4"/>
        <v>1</v>
      </c>
      <c r="R26" s="27">
        <f t="shared" si="4"/>
        <v>1</v>
      </c>
      <c r="S26" s="27">
        <f t="shared" si="4"/>
        <v>3</v>
      </c>
      <c r="T26" s="27">
        <f t="shared" si="4"/>
        <v>1</v>
      </c>
      <c r="U26" s="27">
        <f t="shared" si="4"/>
        <v>2</v>
      </c>
      <c r="V26" s="27">
        <f t="shared" si="4"/>
        <v>1</v>
      </c>
      <c r="W26" s="27">
        <f t="shared" si="4"/>
        <v>1</v>
      </c>
      <c r="X26" s="27" t="str">
        <f t="shared" si="4"/>
        <v/>
      </c>
      <c r="Y26" s="27">
        <f t="shared" si="4"/>
        <v>1</v>
      </c>
      <c r="Z26" s="27">
        <f t="shared" si="4"/>
        <v>1</v>
      </c>
      <c r="AA26" s="27">
        <f t="shared" si="4"/>
        <v>2</v>
      </c>
      <c r="AB26" s="27">
        <f t="shared" si="4"/>
        <v>1</v>
      </c>
      <c r="AC26" s="27">
        <f t="shared" si="4"/>
        <v>1</v>
      </c>
      <c r="AD26" s="27" t="str">
        <f t="shared" si="4"/>
        <v/>
      </c>
      <c r="AE26" s="27">
        <f t="shared" si="4"/>
        <v>1</v>
      </c>
      <c r="AF26" s="27">
        <f t="shared" si="4"/>
        <v>1</v>
      </c>
      <c r="AG26" s="27">
        <f t="shared" si="4"/>
        <v>2</v>
      </c>
      <c r="AH26" s="27" t="str">
        <f t="shared" si="4"/>
        <v/>
      </c>
      <c r="AI26" s="27">
        <f t="shared" si="4"/>
        <v>3</v>
      </c>
      <c r="AJ26" s="27">
        <f t="shared" si="4"/>
        <v>4</v>
      </c>
      <c r="AK26" s="27">
        <f t="shared" si="4"/>
        <v>2</v>
      </c>
      <c r="AL26" s="27">
        <f t="shared" si="4"/>
        <v>3</v>
      </c>
      <c r="AM26" s="27">
        <f t="shared" si="4"/>
        <v>1</v>
      </c>
      <c r="AN26" s="27">
        <f t="shared" si="4"/>
        <v>1</v>
      </c>
      <c r="AO26" s="27">
        <f t="shared" si="4"/>
        <v>1</v>
      </c>
      <c r="AP26" s="27" t="str">
        <f t="shared" si="4"/>
        <v/>
      </c>
      <c r="AQ26" s="27">
        <f t="shared" si="4"/>
        <v>2</v>
      </c>
      <c r="AR26" s="27">
        <f t="shared" si="4"/>
        <v>1</v>
      </c>
      <c r="AS26" s="27" t="str">
        <f t="shared" si="4"/>
        <v/>
      </c>
      <c r="AT26" s="27" t="str">
        <f t="shared" si="4"/>
        <v/>
      </c>
      <c r="AU26" s="27" t="str">
        <f t="shared" si="4"/>
        <v/>
      </c>
      <c r="AV26" s="27" t="str">
        <f t="shared" si="4"/>
        <v/>
      </c>
      <c r="AW26" s="27" t="str">
        <f t="shared" si="4"/>
        <v/>
      </c>
      <c r="AX26" s="27" t="str">
        <f t="shared" si="4"/>
        <v/>
      </c>
      <c r="AY26" s="27" t="str">
        <f t="shared" si="4"/>
        <v/>
      </c>
      <c r="AZ26" s="27" t="str">
        <f t="shared" si="4"/>
        <v/>
      </c>
      <c r="BA26" s="27" t="str">
        <f t="shared" si="4"/>
        <v/>
      </c>
      <c r="BB26" s="27" t="str">
        <f t="shared" si="4"/>
        <v/>
      </c>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row>
    <row r="27" spans="1:81" ht="19.5" customHeight="1" x14ac:dyDescent="0.3">
      <c r="BD27" s="22"/>
    </row>
    <row r="28" spans="1:81" s="8" customFormat="1" x14ac:dyDescent="0.3">
      <c r="A28" s="4"/>
      <c r="B28" s="9"/>
      <c r="C28" s="68"/>
      <c r="D28" s="69"/>
      <c r="BC28" s="21"/>
    </row>
    <row r="29" spans="1:81" s="8" customFormat="1" ht="19.5" customHeight="1" x14ac:dyDescent="0.3">
      <c r="A29" s="4"/>
      <c r="B29" s="64"/>
      <c r="C29" s="70"/>
      <c r="D29" s="70"/>
      <c r="BD29" s="21"/>
    </row>
    <row r="30" spans="1:81" ht="3.75" customHeight="1" x14ac:dyDescent="0.3">
      <c r="B30" s="64"/>
    </row>
    <row r="31" spans="1:81" s="8" customFormat="1" ht="15.6" x14ac:dyDescent="0.3">
      <c r="A31" s="4"/>
      <c r="B31" s="64"/>
      <c r="C31" s="71"/>
      <c r="D31" s="71"/>
      <c r="BD31" s="21"/>
    </row>
    <row r="32" spans="1:81" ht="3.75" customHeight="1" x14ac:dyDescent="0.3">
      <c r="B32" s="64"/>
    </row>
    <row r="33" spans="1:56" s="8" customFormat="1" ht="19.5" customHeight="1" x14ac:dyDescent="0.3">
      <c r="A33" s="4"/>
      <c r="B33" s="64"/>
      <c r="C33" s="72"/>
      <c r="D33" s="72"/>
      <c r="BD33" s="21"/>
    </row>
    <row r="34" spans="1:56" ht="3.75" customHeight="1" x14ac:dyDescent="0.3">
      <c r="B34" s="64"/>
    </row>
    <row r="35" spans="1:56" s="8" customFormat="1" ht="19.5" customHeight="1" x14ac:dyDescent="0.3">
      <c r="A35" s="4"/>
      <c r="B35" s="64"/>
      <c r="C35" s="73"/>
      <c r="D35" s="73"/>
      <c r="BD35" s="21"/>
    </row>
    <row r="36" spans="1:56" ht="3.75" customHeight="1" x14ac:dyDescent="0.3">
      <c r="B36" s="64"/>
    </row>
    <row r="37" spans="1:56" s="8" customFormat="1" ht="19.5" customHeight="1" x14ac:dyDescent="0.3">
      <c r="A37" s="4"/>
      <c r="B37" s="64"/>
      <c r="C37" s="70"/>
      <c r="D37" s="70"/>
      <c r="BD37" s="21"/>
    </row>
    <row r="38" spans="1:56" x14ac:dyDescent="0.3">
      <c r="B38" s="64"/>
      <c r="BD38" s="1"/>
    </row>
    <row r="39" spans="1:56" x14ac:dyDescent="0.3">
      <c r="B39" s="64"/>
      <c r="BD39" s="1"/>
    </row>
  </sheetData>
  <autoFilter ref="A10:F26"/>
  <mergeCells count="8">
    <mergeCell ref="D4:E4"/>
    <mergeCell ref="AE10:AP10"/>
    <mergeCell ref="AQ10:BB10"/>
    <mergeCell ref="K4:L4"/>
    <mergeCell ref="C6:F6"/>
    <mergeCell ref="C8:F8"/>
    <mergeCell ref="G10:R10"/>
    <mergeCell ref="S10:AD10"/>
  </mergeCells>
  <dataValidations count="1">
    <dataValidation type="list" allowBlank="1" showDropDown="1" sqref="B34 B37 B31:B32 B6 K6:L6 H6:I6 G11:BB26">
      <formula1>$A$28:$A$37</formula1>
    </dataValidation>
  </dataValidations>
  <printOptions horizontalCentered="1"/>
  <pageMargins left="0.35433070866141736" right="0.35433070866141736" top="0.35433070866141736" bottom="0.35433070866141736" header="0.31496062992125984" footer="0.19685039370078741"/>
  <pageSetup paperSize="8" scale="60" orientation="landscape" r:id="rId1"/>
  <extLst>
    <ext xmlns:x14="http://schemas.microsoft.com/office/spreadsheetml/2009/9/main" uri="{78C0D931-6437-407d-A8EE-F0AAD7539E65}">
      <x14:conditionalFormattings>
        <x14:conditionalFormatting xmlns:xm="http://schemas.microsoft.com/office/excel/2006/main">
          <x14:cfRule type="containsText" priority="67" operator="containsText" id="{66B3D6E9-9011-4C75-8DD4-D15B154BFA6D}">
            <xm:f>NOT(ISERROR(SEARCH($A$28,G13)))</xm:f>
            <xm:f>$A$28</xm:f>
            <x14:dxf>
              <font>
                <b/>
                <i val="0"/>
                <color theme="6" tint="0.79998168889431442"/>
              </font>
              <fill>
                <patternFill>
                  <bgColor theme="6"/>
                </patternFill>
              </fill>
            </x14:dxf>
          </x14:cfRule>
          <x14:cfRule type="containsText" priority="68" operator="containsText" id="{89AE1E5F-48F5-40B0-9C1B-67AE54AD9DC9}">
            <xm:f>NOT(ISERROR(SEARCH($A$33,G13)))</xm:f>
            <xm:f>$A$33</xm:f>
            <x14:dxf>
              <font>
                <b/>
                <i val="0"/>
                <color theme="5" tint="0.79995117038483843"/>
              </font>
              <fill>
                <patternFill>
                  <bgColor theme="5"/>
                </patternFill>
              </fill>
            </x14:dxf>
          </x14:cfRule>
          <x14:cfRule type="containsText" priority="69" operator="containsText" id="{9E4693B7-C971-49B3-A8AE-61CD1AD9B185}">
            <xm:f>NOT(ISERROR(SEARCH($A$29,G13)))</xm:f>
            <xm:f>$A$29</xm:f>
            <x14:dxf>
              <font>
                <b/>
                <i val="0"/>
                <color theme="9" tint="0.79995117038483843"/>
              </font>
              <fill>
                <patternFill>
                  <bgColor theme="9"/>
                </patternFill>
              </fill>
            </x14:dxf>
          </x14:cfRule>
          <x14:cfRule type="containsText" priority="70" operator="containsText" id="{9A262ABA-4E8E-4C98-93AF-93E8469B06E9}">
            <xm:f>NOT(ISERROR(SEARCH($A$35,G13)))</xm:f>
            <xm:f>$A$35</xm:f>
            <x14:dxf>
              <font>
                <b/>
                <i val="0"/>
                <color theme="4" tint="0.79998168889431442"/>
              </font>
              <fill>
                <patternFill>
                  <bgColor theme="4" tint="-0.24994659260841701"/>
                </patternFill>
              </fill>
            </x14:dxf>
          </x14:cfRule>
          <x14:cfRule type="containsText" priority="71" operator="containsText" id="{74335B3E-67B4-491C-B8E1-857DA09A5DC0}">
            <xm:f>NOT(ISERROR(SEARCH($A$37,G13)))</xm:f>
            <xm:f>$A$37</xm:f>
            <x14:dxf>
              <font>
                <b/>
                <i val="0"/>
                <color theme="7" tint="0.79998168889431442"/>
              </font>
              <fill>
                <patternFill>
                  <bgColor theme="7"/>
                </patternFill>
              </fill>
            </x14:dxf>
          </x14:cfRule>
          <x14:cfRule type="containsText" priority="72" operator="containsText" id="{E9F335FA-0DC7-437C-B199-9B710DC3EE31}">
            <xm:f>NOT(ISERROR(SEARCH($A$31,G13)))</xm:f>
            <xm:f>$A$31</xm:f>
            <x14:dxf>
              <font>
                <b/>
                <i val="0"/>
                <color theme="0"/>
              </font>
              <fill>
                <patternFill>
                  <bgColor rgb="FF7030A0"/>
                </patternFill>
              </fill>
            </x14:dxf>
          </x14:cfRule>
          <xm:sqref>G13:BB22 G23:AG23 AK23:BB23</xm:sqref>
        </x14:conditionalFormatting>
        <x14:conditionalFormatting xmlns:xm="http://schemas.microsoft.com/office/excel/2006/main">
          <x14:cfRule type="containsText" priority="61" operator="containsText" id="{3E7AD399-02A8-4DE8-B5EF-B4923AB7DB4C}">
            <xm:f>NOT(ISERROR(SEARCH($A$28,G25)))</xm:f>
            <xm:f>$A$28</xm:f>
            <x14:dxf>
              <font>
                <b/>
                <i val="0"/>
                <color theme="6" tint="0.79998168889431442"/>
              </font>
              <fill>
                <patternFill>
                  <bgColor theme="6"/>
                </patternFill>
              </fill>
            </x14:dxf>
          </x14:cfRule>
          <x14:cfRule type="containsText" priority="62" operator="containsText" id="{E7BF8B7D-915E-41DD-8164-4E97FAEFCFCB}">
            <xm:f>NOT(ISERROR(SEARCH($A$33,G25)))</xm:f>
            <xm:f>$A$33</xm:f>
            <x14:dxf>
              <font>
                <b/>
                <i val="0"/>
                <color theme="5" tint="0.79995117038483843"/>
              </font>
              <fill>
                <patternFill>
                  <bgColor theme="5"/>
                </patternFill>
              </fill>
            </x14:dxf>
          </x14:cfRule>
          <x14:cfRule type="containsText" priority="63" operator="containsText" id="{8678AFA3-9957-493E-984A-D4512B465B44}">
            <xm:f>NOT(ISERROR(SEARCH($A$29,G25)))</xm:f>
            <xm:f>$A$29</xm:f>
            <x14:dxf>
              <font>
                <b/>
                <i val="0"/>
                <color theme="9" tint="0.79995117038483843"/>
              </font>
              <fill>
                <patternFill>
                  <bgColor theme="9"/>
                </patternFill>
              </fill>
            </x14:dxf>
          </x14:cfRule>
          <x14:cfRule type="containsText" priority="64" operator="containsText" id="{B2D3314A-5A3A-4799-9E1E-D7518D20A5F9}">
            <xm:f>NOT(ISERROR(SEARCH($A$35,G25)))</xm:f>
            <xm:f>$A$35</xm:f>
            <x14:dxf>
              <font>
                <b/>
                <i val="0"/>
                <color theme="4" tint="0.79998168889431442"/>
              </font>
              <fill>
                <patternFill>
                  <bgColor theme="4" tint="-0.24994659260841701"/>
                </patternFill>
              </fill>
            </x14:dxf>
          </x14:cfRule>
          <x14:cfRule type="containsText" priority="65" operator="containsText" id="{8235E2DB-3716-4207-B8E4-7D2CB2C202D1}">
            <xm:f>NOT(ISERROR(SEARCH($A$37,G25)))</xm:f>
            <xm:f>$A$37</xm:f>
            <x14:dxf>
              <font>
                <b/>
                <i val="0"/>
                <color theme="7" tint="0.79998168889431442"/>
              </font>
              <fill>
                <patternFill>
                  <bgColor theme="7"/>
                </patternFill>
              </fill>
            </x14:dxf>
          </x14:cfRule>
          <x14:cfRule type="containsText" priority="66" operator="containsText" id="{A20BE456-8F32-4909-BFEE-5FFE3C1FCD2F}">
            <xm:f>NOT(ISERROR(SEARCH($A$31,G25)))</xm:f>
            <xm:f>$A$31</xm:f>
            <x14:dxf>
              <font>
                <b/>
                <i val="0"/>
                <color theme="0"/>
              </font>
              <fill>
                <patternFill>
                  <bgColor rgb="FF7030A0"/>
                </patternFill>
              </fill>
            </x14:dxf>
          </x14:cfRule>
          <xm:sqref>G25:BB25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7"/>
  <sheetViews>
    <sheetView showGridLines="0" zoomScale="90" zoomScaleNormal="90" workbookViewId="0">
      <pane xSplit="6" ySplit="10" topLeftCell="G11" activePane="bottomRight" state="frozen"/>
      <selection pane="topRight" activeCell="H1" sqref="H1"/>
      <selection pane="bottomLeft" activeCell="A11" sqref="A11"/>
      <selection pane="bottomRight" activeCell="AD27" sqref="AD27"/>
    </sheetView>
  </sheetViews>
  <sheetFormatPr defaultColWidth="9.109375" defaultRowHeight="14.4" outlineLevelRow="2" x14ac:dyDescent="0.3"/>
  <cols>
    <col min="1" max="1" width="11" style="4" customWidth="1"/>
    <col min="2" max="2" width="56.6640625" style="4" customWidth="1"/>
    <col min="3" max="3" width="14.6640625" style="64" customWidth="1"/>
    <col min="4" max="4" width="16" style="64" customWidth="1"/>
    <col min="5" max="5" width="16.44140625" style="4" bestFit="1" customWidth="1"/>
    <col min="6" max="6" width="11.88671875" style="4" bestFit="1" customWidth="1"/>
    <col min="7" max="54" width="5.44140625" style="4" customWidth="1"/>
    <col min="55" max="55" width="7.33203125" style="4" customWidth="1"/>
    <col min="56" max="56" width="25.6640625" style="4" customWidth="1"/>
    <col min="57" max="16384" width="9.109375" style="4"/>
  </cols>
  <sheetData>
    <row r="1" spans="1:81" ht="37.5" customHeight="1" x14ac:dyDescent="0.3">
      <c r="A1" s="7" t="s">
        <v>5</v>
      </c>
    </row>
    <row r="2" spans="1:81" ht="18" x14ac:dyDescent="0.3">
      <c r="A2" s="15" t="s">
        <v>214</v>
      </c>
      <c r="B2" s="14"/>
      <c r="C2" s="65"/>
      <c r="D2" s="65"/>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3"/>
    </row>
    <row r="3" spans="1:81" ht="8.25" customHeight="1" x14ac:dyDescent="0.3">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D3" s="3"/>
    </row>
    <row r="4" spans="1:81" ht="24.75" customHeight="1" x14ac:dyDescent="0.3">
      <c r="A4" s="15"/>
      <c r="B4" s="83"/>
      <c r="C4" s="14"/>
      <c r="D4" s="154" t="s">
        <v>162</v>
      </c>
      <c r="E4" s="155"/>
      <c r="F4" s="64"/>
      <c r="G4" s="14"/>
      <c r="H4" s="14"/>
      <c r="I4" s="14"/>
      <c r="J4" s="83" t="s">
        <v>169</v>
      </c>
      <c r="K4" s="121"/>
      <c r="L4" s="121"/>
      <c r="M4" s="82" t="s">
        <v>163</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D4" s="3"/>
    </row>
    <row r="5" spans="1:81" ht="7.5" customHeight="1" x14ac:dyDescent="0.3">
      <c r="A5" s="15"/>
      <c r="B5" s="14"/>
      <c r="C5" s="79"/>
      <c r="D5" s="80"/>
      <c r="E5" s="81"/>
      <c r="F5" s="81"/>
      <c r="G5" s="14"/>
      <c r="J5" s="84"/>
      <c r="M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D5" s="3"/>
    </row>
    <row r="6" spans="1:81" ht="24.75" customHeight="1" x14ac:dyDescent="0.3">
      <c r="A6" s="15"/>
      <c r="B6" s="14"/>
      <c r="C6" s="157" t="s">
        <v>170</v>
      </c>
      <c r="D6" s="157"/>
      <c r="E6" s="157"/>
      <c r="F6" s="157"/>
      <c r="G6" s="14"/>
      <c r="H6" s="14"/>
      <c r="I6" s="14"/>
      <c r="J6" s="83" t="s">
        <v>169</v>
      </c>
      <c r="K6" s="14"/>
      <c r="L6" s="54"/>
      <c r="M6" s="82" t="s">
        <v>206</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D6" s="3"/>
    </row>
    <row r="7" spans="1:81" ht="7.5" customHeight="1" x14ac:dyDescent="0.3">
      <c r="A7" s="15"/>
      <c r="B7" s="14"/>
      <c r="C7" s="85"/>
      <c r="D7" s="85"/>
      <c r="E7" s="85"/>
      <c r="F7" s="85"/>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D7" s="3"/>
    </row>
    <row r="8" spans="1:81" ht="24.75" customHeight="1" x14ac:dyDescent="0.3">
      <c r="A8" s="15"/>
      <c r="B8" s="83"/>
      <c r="C8" s="157"/>
      <c r="D8" s="157"/>
      <c r="E8" s="157"/>
      <c r="F8" s="157"/>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D8" s="3"/>
    </row>
    <row r="9" spans="1:81" ht="22.5" customHeight="1" x14ac:dyDescent="0.3">
      <c r="A9" s="5"/>
      <c r="B9" s="10"/>
      <c r="E9" s="6"/>
      <c r="F9" s="6"/>
      <c r="G9" s="25">
        <v>1</v>
      </c>
      <c r="H9" s="25">
        <v>2</v>
      </c>
      <c r="I9" s="25">
        <v>3</v>
      </c>
      <c r="J9" s="25">
        <v>4</v>
      </c>
      <c r="K9" s="25">
        <v>5</v>
      </c>
      <c r="L9" s="25">
        <v>6</v>
      </c>
      <c r="M9" s="25">
        <v>7</v>
      </c>
      <c r="N9" s="25">
        <v>8</v>
      </c>
      <c r="O9" s="25">
        <v>9</v>
      </c>
      <c r="P9" s="25">
        <v>10</v>
      </c>
      <c r="Q9" s="25">
        <v>11</v>
      </c>
      <c r="R9" s="25">
        <v>12</v>
      </c>
      <c r="S9" s="26">
        <v>1</v>
      </c>
      <c r="T9" s="26">
        <v>2</v>
      </c>
      <c r="U9" s="26">
        <v>3</v>
      </c>
      <c r="V9" s="26">
        <v>4</v>
      </c>
      <c r="W9" s="26">
        <v>5</v>
      </c>
      <c r="X9" s="26">
        <v>6</v>
      </c>
      <c r="Y9" s="26">
        <v>7</v>
      </c>
      <c r="Z9" s="26">
        <v>8</v>
      </c>
      <c r="AA9" s="26">
        <v>9</v>
      </c>
      <c r="AB9" s="26">
        <v>10</v>
      </c>
      <c r="AC9" s="26">
        <v>11</v>
      </c>
      <c r="AD9" s="26">
        <v>12</v>
      </c>
      <c r="AE9" s="25">
        <v>1</v>
      </c>
      <c r="AF9" s="25">
        <v>2</v>
      </c>
      <c r="AG9" s="25">
        <v>3</v>
      </c>
      <c r="AH9" s="25">
        <v>4</v>
      </c>
      <c r="AI9" s="25">
        <v>5</v>
      </c>
      <c r="AJ9" s="25">
        <v>6</v>
      </c>
      <c r="AK9" s="25">
        <v>7</v>
      </c>
      <c r="AL9" s="25">
        <v>8</v>
      </c>
      <c r="AM9" s="25">
        <v>9</v>
      </c>
      <c r="AN9" s="25">
        <v>10</v>
      </c>
      <c r="AO9" s="25">
        <v>11</v>
      </c>
      <c r="AP9" s="25">
        <v>12</v>
      </c>
      <c r="AQ9" s="26">
        <v>1</v>
      </c>
      <c r="AR9" s="26">
        <v>2</v>
      </c>
      <c r="AS9" s="26">
        <v>3</v>
      </c>
      <c r="AT9" s="26">
        <v>4</v>
      </c>
      <c r="AU9" s="26">
        <v>5</v>
      </c>
      <c r="AV9" s="26">
        <v>6</v>
      </c>
      <c r="AW9" s="26">
        <v>7</v>
      </c>
      <c r="AX9" s="26">
        <v>8</v>
      </c>
      <c r="AY9" s="26">
        <v>9</v>
      </c>
      <c r="AZ9" s="26">
        <v>10</v>
      </c>
      <c r="BA9" s="26">
        <v>11</v>
      </c>
      <c r="BB9" s="26">
        <v>12</v>
      </c>
      <c r="BD9" s="21"/>
    </row>
    <row r="10" spans="1:81" ht="22.5" customHeight="1" x14ac:dyDescent="0.3">
      <c r="A10" s="34" t="s">
        <v>39</v>
      </c>
      <c r="B10" s="34" t="s">
        <v>3</v>
      </c>
      <c r="C10" s="35" t="s">
        <v>167</v>
      </c>
      <c r="D10" s="35" t="s">
        <v>168</v>
      </c>
      <c r="E10" s="35" t="s">
        <v>4</v>
      </c>
      <c r="F10" s="41" t="s">
        <v>71</v>
      </c>
      <c r="G10" s="122">
        <v>2020</v>
      </c>
      <c r="H10" s="123"/>
      <c r="I10" s="123"/>
      <c r="J10" s="123"/>
      <c r="K10" s="124"/>
      <c r="L10" s="124"/>
      <c r="M10" s="124"/>
      <c r="N10" s="124"/>
      <c r="O10" s="124"/>
      <c r="P10" s="124"/>
      <c r="Q10" s="124"/>
      <c r="R10" s="125"/>
      <c r="S10" s="126">
        <v>2021</v>
      </c>
      <c r="T10" s="127"/>
      <c r="U10" s="127"/>
      <c r="V10" s="127"/>
      <c r="W10" s="128"/>
      <c r="X10" s="128"/>
      <c r="Y10" s="128"/>
      <c r="Z10" s="128"/>
      <c r="AA10" s="128"/>
      <c r="AB10" s="128"/>
      <c r="AC10" s="128"/>
      <c r="AD10" s="128"/>
      <c r="AE10" s="133">
        <v>2022</v>
      </c>
      <c r="AF10" s="122"/>
      <c r="AG10" s="122"/>
      <c r="AH10" s="122"/>
      <c r="AI10" s="122"/>
      <c r="AJ10" s="122"/>
      <c r="AK10" s="122"/>
      <c r="AL10" s="122"/>
      <c r="AM10" s="122"/>
      <c r="AN10" s="122"/>
      <c r="AO10" s="122"/>
      <c r="AP10" s="123"/>
      <c r="AQ10" s="126">
        <v>2023</v>
      </c>
      <c r="AR10" s="127"/>
      <c r="AS10" s="127"/>
      <c r="AT10" s="127"/>
      <c r="AU10" s="128"/>
      <c r="AV10" s="128"/>
      <c r="AW10" s="128"/>
      <c r="AX10" s="128"/>
      <c r="AY10" s="128"/>
      <c r="AZ10" s="128"/>
      <c r="BA10" s="128"/>
      <c r="BB10" s="128"/>
      <c r="BD10" s="21"/>
    </row>
    <row r="11" spans="1:81" s="12" customFormat="1" ht="19.5" customHeight="1" x14ac:dyDescent="0.35">
      <c r="A11" s="62">
        <f>A12</f>
        <v>2</v>
      </c>
      <c r="B11" s="63" t="s">
        <v>100</v>
      </c>
      <c r="C11" s="55"/>
      <c r="D11" s="55"/>
      <c r="E11" s="20"/>
      <c r="F11" s="42"/>
      <c r="G11" s="19"/>
      <c r="H11" s="19"/>
      <c r="I11" s="19"/>
      <c r="J11" s="19"/>
      <c r="K11" s="19"/>
      <c r="L11" s="19"/>
      <c r="M11" s="19"/>
      <c r="N11" s="19"/>
      <c r="O11" s="19"/>
      <c r="P11" s="19"/>
      <c r="Q11" s="19"/>
      <c r="R11" s="19"/>
      <c r="S11" s="19"/>
      <c r="T11" s="19"/>
      <c r="U11" s="19"/>
      <c r="V11" s="19"/>
      <c r="W11" s="19"/>
      <c r="X11" s="19"/>
      <c r="Y11" s="19"/>
      <c r="Z11" s="62">
        <f>Z12</f>
        <v>1</v>
      </c>
      <c r="AA11" s="62" t="str">
        <f t="shared" ref="AA11:AJ11" si="0">AA12</f>
        <v/>
      </c>
      <c r="AB11" s="62" t="str">
        <f t="shared" si="0"/>
        <v/>
      </c>
      <c r="AC11" s="62" t="str">
        <f t="shared" si="0"/>
        <v/>
      </c>
      <c r="AD11" s="62" t="str">
        <f t="shared" si="0"/>
        <v/>
      </c>
      <c r="AE11" s="62" t="str">
        <f t="shared" si="0"/>
        <v/>
      </c>
      <c r="AF11" s="62" t="str">
        <f t="shared" si="0"/>
        <v/>
      </c>
      <c r="AG11" s="62" t="str">
        <f t="shared" si="0"/>
        <v/>
      </c>
      <c r="AH11" s="62" t="str">
        <f t="shared" si="0"/>
        <v/>
      </c>
      <c r="AI11" s="62" t="str">
        <f t="shared" si="0"/>
        <v/>
      </c>
      <c r="AJ11" s="62">
        <f t="shared" si="0"/>
        <v>1</v>
      </c>
      <c r="AK11" s="62"/>
      <c r="AL11" s="19"/>
      <c r="AM11" s="19"/>
      <c r="AN11" s="19"/>
      <c r="AO11" s="19"/>
      <c r="AP11" s="19"/>
      <c r="AQ11" s="19"/>
      <c r="AR11" s="19"/>
      <c r="AS11" s="19"/>
      <c r="AT11" s="19"/>
      <c r="AU11" s="19"/>
      <c r="AV11" s="19"/>
      <c r="AW11" s="19"/>
      <c r="AX11" s="19"/>
      <c r="AY11" s="19"/>
      <c r="AZ11" s="19"/>
      <c r="BA11" s="19"/>
      <c r="BB11" s="19"/>
      <c r="BD11" s="21"/>
    </row>
    <row r="12" spans="1:81" s="12" customFormat="1" ht="19.5" customHeight="1" outlineLevel="1" x14ac:dyDescent="0.35">
      <c r="A12" s="59">
        <v>2</v>
      </c>
      <c r="B12" s="56" t="s">
        <v>105</v>
      </c>
      <c r="C12" s="55"/>
      <c r="D12" s="55"/>
      <c r="E12" s="20"/>
      <c r="F12" s="42"/>
      <c r="G12" s="19" t="str">
        <f t="shared" ref="G12:X12" si="1">IF(SUM(G13)&gt;0,SUM(G13),"")</f>
        <v/>
      </c>
      <c r="H12" s="19" t="str">
        <f t="shared" si="1"/>
        <v/>
      </c>
      <c r="I12" s="19" t="str">
        <f t="shared" si="1"/>
        <v/>
      </c>
      <c r="J12" s="19" t="str">
        <f t="shared" si="1"/>
        <v/>
      </c>
      <c r="K12" s="19" t="str">
        <f t="shared" si="1"/>
        <v/>
      </c>
      <c r="L12" s="19" t="str">
        <f t="shared" si="1"/>
        <v/>
      </c>
      <c r="M12" s="19" t="str">
        <f t="shared" si="1"/>
        <v/>
      </c>
      <c r="N12" s="19" t="str">
        <f t="shared" si="1"/>
        <v/>
      </c>
      <c r="O12" s="19" t="str">
        <f t="shared" si="1"/>
        <v/>
      </c>
      <c r="P12" s="19" t="str">
        <f t="shared" si="1"/>
        <v/>
      </c>
      <c r="Q12" s="19" t="str">
        <f t="shared" si="1"/>
        <v/>
      </c>
      <c r="R12" s="19" t="str">
        <f t="shared" si="1"/>
        <v/>
      </c>
      <c r="S12" s="19" t="str">
        <f t="shared" si="1"/>
        <v/>
      </c>
      <c r="T12" s="19" t="str">
        <f t="shared" si="1"/>
        <v/>
      </c>
      <c r="U12" s="19" t="str">
        <f t="shared" si="1"/>
        <v/>
      </c>
      <c r="V12" s="19" t="str">
        <f t="shared" si="1"/>
        <v/>
      </c>
      <c r="W12" s="19" t="str">
        <f t="shared" si="1"/>
        <v/>
      </c>
      <c r="X12" s="19" t="str">
        <f t="shared" si="1"/>
        <v/>
      </c>
      <c r="Y12" s="19" t="str">
        <f>IF(SUM(Y13)&gt;0,SUM(Y13),"")</f>
        <v/>
      </c>
      <c r="Z12" s="19">
        <f t="shared" ref="Z12:AV12" si="2">IF(SUM(Z13)&gt;0,SUM(Z13),"")</f>
        <v>1</v>
      </c>
      <c r="AA12" s="19" t="str">
        <f t="shared" si="2"/>
        <v/>
      </c>
      <c r="AB12" s="19" t="str">
        <f t="shared" si="2"/>
        <v/>
      </c>
      <c r="AC12" s="19" t="str">
        <f t="shared" si="2"/>
        <v/>
      </c>
      <c r="AD12" s="19" t="str">
        <f t="shared" si="2"/>
        <v/>
      </c>
      <c r="AE12" s="19" t="str">
        <f t="shared" si="2"/>
        <v/>
      </c>
      <c r="AF12" s="19" t="str">
        <f t="shared" si="2"/>
        <v/>
      </c>
      <c r="AG12" s="19" t="str">
        <f t="shared" si="2"/>
        <v/>
      </c>
      <c r="AH12" s="19" t="str">
        <f t="shared" si="2"/>
        <v/>
      </c>
      <c r="AI12" s="19" t="str">
        <f t="shared" si="2"/>
        <v/>
      </c>
      <c r="AJ12" s="19">
        <f t="shared" si="2"/>
        <v>1</v>
      </c>
      <c r="AK12" s="19" t="str">
        <f t="shared" si="2"/>
        <v/>
      </c>
      <c r="AL12" s="19" t="str">
        <f t="shared" si="2"/>
        <v/>
      </c>
      <c r="AM12" s="19" t="str">
        <f t="shared" si="2"/>
        <v/>
      </c>
      <c r="AN12" s="19" t="str">
        <f t="shared" si="2"/>
        <v/>
      </c>
      <c r="AO12" s="19" t="str">
        <f t="shared" si="2"/>
        <v/>
      </c>
      <c r="AP12" s="19" t="str">
        <f t="shared" si="2"/>
        <v/>
      </c>
      <c r="AQ12" s="19" t="str">
        <f t="shared" si="2"/>
        <v/>
      </c>
      <c r="AR12" s="19" t="str">
        <f t="shared" si="2"/>
        <v/>
      </c>
      <c r="AS12" s="19" t="str">
        <f t="shared" si="2"/>
        <v/>
      </c>
      <c r="AT12" s="19" t="str">
        <f t="shared" si="2"/>
        <v/>
      </c>
      <c r="AU12" s="19" t="str">
        <f t="shared" si="2"/>
        <v/>
      </c>
      <c r="AV12" s="19" t="str">
        <f t="shared" si="2"/>
        <v/>
      </c>
      <c r="AW12" s="19" t="str">
        <f t="shared" ref="AW12:BB12" si="3">IF(SUM(AW13:AW13)&gt;0,SUM(AW13:AW13),"")</f>
        <v/>
      </c>
      <c r="AX12" s="19" t="str">
        <f t="shared" si="3"/>
        <v/>
      </c>
      <c r="AY12" s="19" t="str">
        <f t="shared" si="3"/>
        <v/>
      </c>
      <c r="AZ12" s="19" t="str">
        <f t="shared" si="3"/>
        <v/>
      </c>
      <c r="BA12" s="19" t="str">
        <f t="shared" si="3"/>
        <v/>
      </c>
      <c r="BB12" s="19" t="str">
        <f t="shared" si="3"/>
        <v/>
      </c>
      <c r="BD12" s="22"/>
    </row>
    <row r="13" spans="1:81" ht="18" outlineLevel="2" x14ac:dyDescent="0.3">
      <c r="A13" s="16">
        <v>2</v>
      </c>
      <c r="B13" s="57" t="s">
        <v>106</v>
      </c>
      <c r="C13" s="66">
        <v>44409</v>
      </c>
      <c r="D13" s="66">
        <v>44713</v>
      </c>
      <c r="E13" s="17" t="s">
        <v>10</v>
      </c>
      <c r="F13" s="43"/>
      <c r="G13" s="38"/>
      <c r="H13" s="18"/>
      <c r="I13" s="18"/>
      <c r="J13" s="18"/>
      <c r="K13" s="18"/>
      <c r="L13" s="18"/>
      <c r="M13" s="18"/>
      <c r="N13" s="18"/>
      <c r="O13" s="18"/>
      <c r="P13" s="18"/>
      <c r="Q13" s="18"/>
      <c r="R13" s="18"/>
      <c r="S13" s="18"/>
      <c r="T13" s="18"/>
      <c r="U13" s="18"/>
      <c r="V13" s="18"/>
      <c r="W13" s="18"/>
      <c r="X13" s="18"/>
      <c r="Y13" s="18"/>
      <c r="Z13" s="18">
        <v>1</v>
      </c>
      <c r="AA13" s="18"/>
      <c r="AB13" s="18"/>
      <c r="AC13" s="18"/>
      <c r="AD13" s="18"/>
      <c r="AE13" s="18"/>
      <c r="AF13" s="18"/>
      <c r="AG13" s="18"/>
      <c r="AH13" s="18"/>
      <c r="AI13" s="18"/>
      <c r="AJ13" s="18">
        <v>1</v>
      </c>
      <c r="AK13" s="18"/>
      <c r="AL13" s="18"/>
      <c r="AM13" s="18"/>
      <c r="AN13" s="18"/>
      <c r="AO13" s="18"/>
      <c r="AP13" s="18"/>
      <c r="AQ13" s="18"/>
      <c r="AR13" s="18"/>
      <c r="AS13" s="18"/>
      <c r="AT13" s="18"/>
      <c r="AU13" s="18"/>
      <c r="AV13" s="18"/>
      <c r="AW13" s="18"/>
      <c r="AX13" s="18"/>
      <c r="AY13" s="18"/>
      <c r="AZ13" s="18"/>
      <c r="BA13" s="18"/>
      <c r="BB13" s="18"/>
      <c r="BD13" s="22"/>
    </row>
    <row r="14" spans="1:81" s="29" customFormat="1" ht="19.5" customHeight="1" x14ac:dyDescent="0.3">
      <c r="A14" s="27">
        <f>A11</f>
        <v>2</v>
      </c>
      <c r="B14" s="27" t="s">
        <v>195</v>
      </c>
      <c r="C14" s="67"/>
      <c r="D14" s="67"/>
      <c r="E14" s="28"/>
      <c r="F14" s="45"/>
      <c r="G14" s="27"/>
      <c r="H14" s="27"/>
      <c r="I14" s="27"/>
      <c r="J14" s="27"/>
      <c r="K14" s="27"/>
      <c r="L14" s="27"/>
      <c r="M14" s="27"/>
      <c r="N14" s="27"/>
      <c r="O14" s="27"/>
      <c r="P14" s="27"/>
      <c r="Q14" s="27"/>
      <c r="R14" s="27"/>
      <c r="S14" s="27"/>
      <c r="T14" s="27"/>
      <c r="U14" s="27"/>
      <c r="V14" s="27"/>
      <c r="W14" s="27"/>
      <c r="X14" s="27"/>
      <c r="Y14" s="27"/>
      <c r="Z14" s="27">
        <f>Z11</f>
        <v>1</v>
      </c>
      <c r="AA14" s="27" t="str">
        <f t="shared" ref="AA14:AJ14" si="4">AA11</f>
        <v/>
      </c>
      <c r="AB14" s="27" t="str">
        <f t="shared" si="4"/>
        <v/>
      </c>
      <c r="AC14" s="27" t="str">
        <f t="shared" si="4"/>
        <v/>
      </c>
      <c r="AD14" s="27" t="str">
        <f t="shared" si="4"/>
        <v/>
      </c>
      <c r="AE14" s="27" t="str">
        <f t="shared" si="4"/>
        <v/>
      </c>
      <c r="AF14" s="27" t="str">
        <f t="shared" si="4"/>
        <v/>
      </c>
      <c r="AG14" s="27" t="str">
        <f t="shared" si="4"/>
        <v/>
      </c>
      <c r="AH14" s="27" t="str">
        <f t="shared" si="4"/>
        <v/>
      </c>
      <c r="AI14" s="27" t="str">
        <f t="shared" si="4"/>
        <v/>
      </c>
      <c r="AJ14" s="27">
        <f t="shared" si="4"/>
        <v>1</v>
      </c>
      <c r="AK14" s="27"/>
      <c r="AL14" s="27"/>
      <c r="AM14" s="27"/>
      <c r="AN14" s="27"/>
      <c r="AO14" s="27"/>
      <c r="AP14" s="27"/>
      <c r="AQ14" s="27"/>
      <c r="AR14" s="27"/>
      <c r="AS14" s="27"/>
      <c r="AT14" s="27"/>
      <c r="AU14" s="27"/>
      <c r="AV14" s="27"/>
      <c r="AW14" s="27"/>
      <c r="AX14" s="27"/>
      <c r="AY14" s="27"/>
      <c r="AZ14" s="27"/>
      <c r="BA14" s="27"/>
      <c r="BB14" s="27"/>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row>
    <row r="15" spans="1:81" ht="19.5" customHeight="1" x14ac:dyDescent="0.3">
      <c r="BD15" s="22"/>
    </row>
    <row r="16" spans="1:81" s="8" customFormat="1" x14ac:dyDescent="0.3">
      <c r="A16" s="4"/>
      <c r="B16" s="9"/>
      <c r="C16" s="68"/>
      <c r="D16" s="69"/>
      <c r="BC16" s="21"/>
    </row>
    <row r="17" spans="1:56" s="8" customFormat="1" ht="19.5" customHeight="1" x14ac:dyDescent="0.3">
      <c r="A17" s="4"/>
      <c r="B17" s="64"/>
      <c r="C17" s="70"/>
      <c r="D17" s="70"/>
      <c r="BD17" s="21"/>
    </row>
    <row r="18" spans="1:56" ht="3.75" customHeight="1" x14ac:dyDescent="0.3">
      <c r="B18" s="64"/>
    </row>
    <row r="19" spans="1:56" s="8" customFormat="1" ht="15.6" x14ac:dyDescent="0.3">
      <c r="A19" s="4"/>
      <c r="B19" s="64"/>
      <c r="C19" s="71"/>
      <c r="D19" s="71"/>
      <c r="BD19" s="21"/>
    </row>
    <row r="20" spans="1:56" ht="3.75" customHeight="1" x14ac:dyDescent="0.3">
      <c r="B20" s="64"/>
    </row>
    <row r="21" spans="1:56" s="8" customFormat="1" ht="19.5" customHeight="1" x14ac:dyDescent="0.3">
      <c r="A21" s="4"/>
      <c r="B21" s="64"/>
      <c r="C21" s="72"/>
      <c r="D21" s="72"/>
      <c r="BD21" s="21"/>
    </row>
    <row r="22" spans="1:56" ht="3.75" customHeight="1" x14ac:dyDescent="0.3">
      <c r="B22" s="64"/>
    </row>
    <row r="23" spans="1:56" s="8" customFormat="1" ht="19.5" customHeight="1" x14ac:dyDescent="0.3">
      <c r="A23" s="4"/>
      <c r="B23" s="64"/>
      <c r="C23" s="73"/>
      <c r="D23" s="73"/>
      <c r="BD23" s="21"/>
    </row>
    <row r="24" spans="1:56" ht="3.75" customHeight="1" x14ac:dyDescent="0.3">
      <c r="B24" s="64"/>
    </row>
    <row r="25" spans="1:56" s="8" customFormat="1" ht="19.5" customHeight="1" x14ac:dyDescent="0.3">
      <c r="A25" s="4"/>
      <c r="B25" s="64"/>
      <c r="C25" s="70"/>
      <c r="D25" s="70"/>
      <c r="BD25" s="21"/>
    </row>
    <row r="26" spans="1:56" x14ac:dyDescent="0.3">
      <c r="B26" s="64"/>
      <c r="BD26" s="1"/>
    </row>
    <row r="27" spans="1:56" x14ac:dyDescent="0.3">
      <c r="B27" s="64"/>
      <c r="BD27" s="1"/>
    </row>
  </sheetData>
  <autoFilter ref="A10:F14"/>
  <mergeCells count="8">
    <mergeCell ref="D4:E4"/>
    <mergeCell ref="AE10:AP10"/>
    <mergeCell ref="AQ10:BB10"/>
    <mergeCell ref="K4:L4"/>
    <mergeCell ref="C6:F6"/>
    <mergeCell ref="C8:F8"/>
    <mergeCell ref="G10:R10"/>
    <mergeCell ref="S10:AD10"/>
  </mergeCells>
  <dataValidations count="1">
    <dataValidation type="list" allowBlank="1" showDropDown="1" sqref="B22 H6:I6 K6:L6 B6 B19:B20 B25 G11:BB14">
      <formula1>$A$16:$A$25</formula1>
    </dataValidation>
  </dataValidations>
  <printOptions horizontalCentered="1"/>
  <pageMargins left="0.35433070866141736" right="0.35433070866141736" top="0.35433070866141736" bottom="0.35433070866141736" header="0.31496062992125984" footer="0.19685039370078741"/>
  <pageSetup paperSize="8" scale="60" orientation="landscape" r:id="rId1"/>
  <extLst>
    <ext xmlns:x14="http://schemas.microsoft.com/office/spreadsheetml/2009/9/main" uri="{78C0D931-6437-407d-A8EE-F0AAD7539E65}">
      <x14:conditionalFormattings>
        <x14:conditionalFormatting xmlns:xm="http://schemas.microsoft.com/office/excel/2006/main">
          <x14:cfRule type="containsText" priority="67" operator="containsText" id="{671E29AE-E1AE-4D21-8C5A-37C1BE236FB1}">
            <xm:f>NOT(ISERROR(SEARCH($A$16,G13)))</xm:f>
            <xm:f>$A$16</xm:f>
            <x14:dxf>
              <font>
                <b/>
                <i val="0"/>
                <color theme="6" tint="0.79998168889431442"/>
              </font>
              <fill>
                <patternFill>
                  <bgColor theme="6"/>
                </patternFill>
              </fill>
            </x14:dxf>
          </x14:cfRule>
          <x14:cfRule type="containsText" priority="68" operator="containsText" id="{E0397C9E-AAF0-4383-96F8-F560412C55D6}">
            <xm:f>NOT(ISERROR(SEARCH($A$21,G13)))</xm:f>
            <xm:f>$A$21</xm:f>
            <x14:dxf>
              <font>
                <b/>
                <i val="0"/>
                <color theme="5" tint="0.79995117038483843"/>
              </font>
              <fill>
                <patternFill>
                  <bgColor theme="5"/>
                </patternFill>
              </fill>
            </x14:dxf>
          </x14:cfRule>
          <x14:cfRule type="containsText" priority="69" operator="containsText" id="{2557BD80-C137-4DB5-8957-441CFA479B82}">
            <xm:f>NOT(ISERROR(SEARCH($A$17,G13)))</xm:f>
            <xm:f>$A$17</xm:f>
            <x14:dxf>
              <font>
                <b/>
                <i val="0"/>
                <color theme="9" tint="0.79995117038483843"/>
              </font>
              <fill>
                <patternFill>
                  <bgColor theme="9"/>
                </patternFill>
              </fill>
            </x14:dxf>
          </x14:cfRule>
          <x14:cfRule type="containsText" priority="70" operator="containsText" id="{4D118C44-C7E9-4340-9C5A-BF844009101C}">
            <xm:f>NOT(ISERROR(SEARCH($A$23,G13)))</xm:f>
            <xm:f>$A$23</xm:f>
            <x14:dxf>
              <font>
                <b/>
                <i val="0"/>
                <color theme="4" tint="0.79998168889431442"/>
              </font>
              <fill>
                <patternFill>
                  <bgColor theme="4" tint="-0.24994659260841701"/>
                </patternFill>
              </fill>
            </x14:dxf>
          </x14:cfRule>
          <x14:cfRule type="containsText" priority="71" operator="containsText" id="{6CE37AB9-C3D6-44F1-BFB8-80782EF6689E}">
            <xm:f>NOT(ISERROR(SEARCH($A$25,G13)))</xm:f>
            <xm:f>$A$25</xm:f>
            <x14:dxf>
              <font>
                <b/>
                <i val="0"/>
                <color theme="7" tint="0.79998168889431442"/>
              </font>
              <fill>
                <patternFill>
                  <bgColor theme="7"/>
                </patternFill>
              </fill>
            </x14:dxf>
          </x14:cfRule>
          <x14:cfRule type="containsText" priority="72" operator="containsText" id="{469BD18E-0AB3-443E-A729-473C7ACD4C8C}">
            <xm:f>NOT(ISERROR(SEARCH($A$19,G13)))</xm:f>
            <xm:f>$A$19</xm:f>
            <x14:dxf>
              <font>
                <b/>
                <i val="0"/>
                <color theme="0"/>
              </font>
              <fill>
                <patternFill>
                  <bgColor rgb="FF7030A0"/>
                </patternFill>
              </fill>
            </x14:dxf>
          </x14:cfRule>
          <xm:sqref>G13:BB13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9"/>
  <sheetViews>
    <sheetView showGridLines="0" zoomScale="90" zoomScaleNormal="90" workbookViewId="0">
      <pane xSplit="6" ySplit="10" topLeftCell="G11" activePane="bottomRight" state="frozen"/>
      <selection pane="topRight" activeCell="H1" sqref="H1"/>
      <selection pane="bottomLeft" activeCell="A11" sqref="A11"/>
      <selection pane="bottomRight" activeCell="S29" sqref="S29"/>
    </sheetView>
  </sheetViews>
  <sheetFormatPr defaultColWidth="9.109375" defaultRowHeight="14.4" outlineLevelRow="2" x14ac:dyDescent="0.3"/>
  <cols>
    <col min="1" max="1" width="11" style="4" customWidth="1"/>
    <col min="2" max="2" width="56.6640625" style="4" customWidth="1"/>
    <col min="3" max="3" width="14.6640625" style="64" customWidth="1"/>
    <col min="4" max="4" width="16" style="64" customWidth="1"/>
    <col min="5" max="5" width="16.44140625" style="4" bestFit="1" customWidth="1"/>
    <col min="6" max="6" width="11.88671875" style="4" bestFit="1" customWidth="1"/>
    <col min="7" max="54" width="5.44140625" style="4" customWidth="1"/>
    <col min="55" max="55" width="7.33203125" style="4" customWidth="1"/>
    <col min="56" max="56" width="25.6640625" style="4" customWidth="1"/>
    <col min="57" max="16384" width="9.109375" style="4"/>
  </cols>
  <sheetData>
    <row r="1" spans="1:81" ht="37.5" customHeight="1" x14ac:dyDescent="0.3">
      <c r="A1" s="7" t="s">
        <v>5</v>
      </c>
    </row>
    <row r="2" spans="1:81" ht="18" x14ac:dyDescent="0.3">
      <c r="A2" s="15" t="s">
        <v>216</v>
      </c>
      <c r="B2" s="14"/>
      <c r="C2" s="65"/>
      <c r="D2" s="65"/>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3"/>
    </row>
    <row r="3" spans="1:81" ht="8.25" customHeight="1" x14ac:dyDescent="0.3">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D3" s="3"/>
    </row>
    <row r="4" spans="1:81" ht="24.75" customHeight="1" x14ac:dyDescent="0.3">
      <c r="A4" s="15"/>
      <c r="B4" s="83"/>
      <c r="C4" s="14"/>
      <c r="D4" s="154" t="s">
        <v>162</v>
      </c>
      <c r="E4" s="155"/>
      <c r="F4" s="64"/>
      <c r="G4" s="14"/>
      <c r="H4" s="14"/>
      <c r="I4" s="14"/>
      <c r="J4" s="83" t="s">
        <v>169</v>
      </c>
      <c r="K4" s="121"/>
      <c r="L4" s="121"/>
      <c r="M4" s="82" t="s">
        <v>163</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D4" s="3"/>
    </row>
    <row r="5" spans="1:81" ht="7.5" customHeight="1" x14ac:dyDescent="0.3">
      <c r="A5" s="15"/>
      <c r="B5" s="14"/>
      <c r="C5" s="79"/>
      <c r="D5" s="80"/>
      <c r="E5" s="81"/>
      <c r="F5" s="81"/>
      <c r="G5" s="14"/>
      <c r="J5" s="84"/>
      <c r="M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D5" s="3"/>
    </row>
    <row r="6" spans="1:81" ht="24.75" customHeight="1" x14ac:dyDescent="0.3">
      <c r="A6" s="15"/>
      <c r="B6" s="14"/>
      <c r="C6" s="157" t="s">
        <v>170</v>
      </c>
      <c r="D6" s="157"/>
      <c r="E6" s="157"/>
      <c r="F6" s="157"/>
      <c r="G6" s="14"/>
      <c r="H6" s="14"/>
      <c r="I6" s="14"/>
      <c r="J6" s="83" t="s">
        <v>169</v>
      </c>
      <c r="K6" s="14"/>
      <c r="L6" s="54"/>
      <c r="M6" s="82" t="s">
        <v>206</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D6" s="3"/>
    </row>
    <row r="7" spans="1:81" ht="7.5" customHeight="1" x14ac:dyDescent="0.3">
      <c r="A7" s="15"/>
      <c r="B7" s="14"/>
      <c r="C7" s="85"/>
      <c r="D7" s="85"/>
      <c r="E7" s="85"/>
      <c r="F7" s="85"/>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D7" s="3"/>
    </row>
    <row r="8" spans="1:81" ht="24.75" customHeight="1" x14ac:dyDescent="0.3">
      <c r="A8" s="15"/>
      <c r="B8" s="83"/>
      <c r="C8" s="157"/>
      <c r="D8" s="157"/>
      <c r="E8" s="157"/>
      <c r="F8" s="157"/>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D8" s="3"/>
    </row>
    <row r="9" spans="1:81" ht="22.5" customHeight="1" x14ac:dyDescent="0.3">
      <c r="A9" s="5"/>
      <c r="B9" s="10"/>
      <c r="E9" s="6"/>
      <c r="F9" s="6"/>
      <c r="G9" s="25">
        <v>1</v>
      </c>
      <c r="H9" s="25">
        <v>2</v>
      </c>
      <c r="I9" s="25">
        <v>3</v>
      </c>
      <c r="J9" s="25">
        <v>4</v>
      </c>
      <c r="K9" s="25">
        <v>5</v>
      </c>
      <c r="L9" s="25">
        <v>6</v>
      </c>
      <c r="M9" s="25">
        <v>7</v>
      </c>
      <c r="N9" s="25">
        <v>8</v>
      </c>
      <c r="O9" s="25">
        <v>9</v>
      </c>
      <c r="P9" s="25">
        <v>10</v>
      </c>
      <c r="Q9" s="25">
        <v>11</v>
      </c>
      <c r="R9" s="25">
        <v>12</v>
      </c>
      <c r="S9" s="26">
        <v>1</v>
      </c>
      <c r="T9" s="26">
        <v>2</v>
      </c>
      <c r="U9" s="26">
        <v>3</v>
      </c>
      <c r="V9" s="26">
        <v>4</v>
      </c>
      <c r="W9" s="26">
        <v>5</v>
      </c>
      <c r="X9" s="26">
        <v>6</v>
      </c>
      <c r="Y9" s="26">
        <v>7</v>
      </c>
      <c r="Z9" s="26">
        <v>8</v>
      </c>
      <c r="AA9" s="26">
        <v>9</v>
      </c>
      <c r="AB9" s="26">
        <v>10</v>
      </c>
      <c r="AC9" s="26">
        <v>11</v>
      </c>
      <c r="AD9" s="26">
        <v>12</v>
      </c>
      <c r="AE9" s="25">
        <v>1</v>
      </c>
      <c r="AF9" s="25">
        <v>2</v>
      </c>
      <c r="AG9" s="25">
        <v>3</v>
      </c>
      <c r="AH9" s="25">
        <v>4</v>
      </c>
      <c r="AI9" s="25">
        <v>5</v>
      </c>
      <c r="AJ9" s="25">
        <v>6</v>
      </c>
      <c r="AK9" s="25">
        <v>7</v>
      </c>
      <c r="AL9" s="25">
        <v>8</v>
      </c>
      <c r="AM9" s="25">
        <v>9</v>
      </c>
      <c r="AN9" s="25">
        <v>10</v>
      </c>
      <c r="AO9" s="25">
        <v>11</v>
      </c>
      <c r="AP9" s="25">
        <v>12</v>
      </c>
      <c r="AQ9" s="26">
        <v>1</v>
      </c>
      <c r="AR9" s="26">
        <v>2</v>
      </c>
      <c r="AS9" s="26">
        <v>3</v>
      </c>
      <c r="AT9" s="26">
        <v>4</v>
      </c>
      <c r="AU9" s="26">
        <v>5</v>
      </c>
      <c r="AV9" s="26">
        <v>6</v>
      </c>
      <c r="AW9" s="26">
        <v>7</v>
      </c>
      <c r="AX9" s="26">
        <v>8</v>
      </c>
      <c r="AY9" s="26">
        <v>9</v>
      </c>
      <c r="AZ9" s="26">
        <v>10</v>
      </c>
      <c r="BA9" s="26">
        <v>11</v>
      </c>
      <c r="BB9" s="26">
        <v>12</v>
      </c>
      <c r="BD9" s="21"/>
    </row>
    <row r="10" spans="1:81" ht="22.5" customHeight="1" x14ac:dyDescent="0.3">
      <c r="A10" s="34" t="s">
        <v>39</v>
      </c>
      <c r="B10" s="34" t="s">
        <v>3</v>
      </c>
      <c r="C10" s="35" t="s">
        <v>167</v>
      </c>
      <c r="D10" s="35" t="s">
        <v>168</v>
      </c>
      <c r="E10" s="35" t="s">
        <v>4</v>
      </c>
      <c r="F10" s="41" t="s">
        <v>71</v>
      </c>
      <c r="G10" s="122">
        <v>2020</v>
      </c>
      <c r="H10" s="123"/>
      <c r="I10" s="123"/>
      <c r="J10" s="123"/>
      <c r="K10" s="124"/>
      <c r="L10" s="124"/>
      <c r="M10" s="124"/>
      <c r="N10" s="124"/>
      <c r="O10" s="124"/>
      <c r="P10" s="124"/>
      <c r="Q10" s="124"/>
      <c r="R10" s="125"/>
      <c r="S10" s="126">
        <v>2021</v>
      </c>
      <c r="T10" s="127"/>
      <c r="U10" s="127"/>
      <c r="V10" s="127"/>
      <c r="W10" s="128"/>
      <c r="X10" s="128"/>
      <c r="Y10" s="128"/>
      <c r="Z10" s="128"/>
      <c r="AA10" s="128"/>
      <c r="AB10" s="128"/>
      <c r="AC10" s="128"/>
      <c r="AD10" s="128"/>
      <c r="AE10" s="133">
        <v>2022</v>
      </c>
      <c r="AF10" s="122"/>
      <c r="AG10" s="122"/>
      <c r="AH10" s="122"/>
      <c r="AI10" s="122"/>
      <c r="AJ10" s="122"/>
      <c r="AK10" s="122"/>
      <c r="AL10" s="122"/>
      <c r="AM10" s="122"/>
      <c r="AN10" s="122"/>
      <c r="AO10" s="122"/>
      <c r="AP10" s="123"/>
      <c r="AQ10" s="126">
        <v>2023</v>
      </c>
      <c r="AR10" s="127"/>
      <c r="AS10" s="127"/>
      <c r="AT10" s="127"/>
      <c r="AU10" s="128"/>
      <c r="AV10" s="128"/>
      <c r="AW10" s="128"/>
      <c r="AX10" s="128"/>
      <c r="AY10" s="128"/>
      <c r="AZ10" s="128"/>
      <c r="BA10" s="128"/>
      <c r="BB10" s="128"/>
      <c r="BD10" s="21"/>
    </row>
    <row r="11" spans="1:81" s="12" customFormat="1" ht="19.5" customHeight="1" x14ac:dyDescent="0.35">
      <c r="A11" s="62">
        <f>A12</f>
        <v>3</v>
      </c>
      <c r="B11" s="63" t="s">
        <v>69</v>
      </c>
      <c r="C11" s="55"/>
      <c r="D11" s="55"/>
      <c r="E11" s="20"/>
      <c r="F11" s="42"/>
      <c r="G11" s="19"/>
      <c r="H11" s="19"/>
      <c r="I11" s="19"/>
      <c r="J11" s="19"/>
      <c r="K11" s="19"/>
      <c r="L11" s="19"/>
      <c r="M11" s="19"/>
      <c r="N11" s="19"/>
      <c r="O11" s="19"/>
      <c r="P11" s="19"/>
      <c r="Q11" s="19"/>
      <c r="R11" s="19"/>
      <c r="S11" s="19"/>
      <c r="T11" s="19"/>
      <c r="U11" s="62">
        <f>U12</f>
        <v>3</v>
      </c>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D11" s="21"/>
    </row>
    <row r="12" spans="1:81" s="12" customFormat="1" ht="19.5" customHeight="1" outlineLevel="1" x14ac:dyDescent="0.35">
      <c r="A12" s="59">
        <f>SUM(A13:A15)</f>
        <v>3</v>
      </c>
      <c r="B12" s="56" t="s">
        <v>130</v>
      </c>
      <c r="C12" s="55"/>
      <c r="D12" s="55"/>
      <c r="E12" s="20"/>
      <c r="F12" s="42"/>
      <c r="G12" s="20"/>
      <c r="H12" s="20"/>
      <c r="I12" s="20"/>
      <c r="J12" s="20"/>
      <c r="K12" s="20"/>
      <c r="L12" s="20"/>
      <c r="M12" s="20"/>
      <c r="N12" s="20"/>
      <c r="O12" s="19"/>
      <c r="P12" s="19"/>
      <c r="Q12" s="19"/>
      <c r="R12" s="19"/>
      <c r="S12" s="19"/>
      <c r="T12" s="19"/>
      <c r="U12" s="19">
        <f>SUM(U13:U15)</f>
        <v>3</v>
      </c>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D12" s="22"/>
    </row>
    <row r="13" spans="1:81" ht="19.5" customHeight="1" outlineLevel="2" x14ac:dyDescent="0.3">
      <c r="A13" s="2">
        <v>1</v>
      </c>
      <c r="B13" s="58" t="s">
        <v>94</v>
      </c>
      <c r="C13" s="66">
        <v>44256</v>
      </c>
      <c r="D13" s="66">
        <v>44256</v>
      </c>
      <c r="E13" s="32" t="s">
        <v>6</v>
      </c>
      <c r="F13" s="44"/>
      <c r="G13" s="40"/>
      <c r="H13" s="11"/>
      <c r="I13" s="11"/>
      <c r="J13" s="11"/>
      <c r="K13" s="11"/>
      <c r="L13" s="11"/>
      <c r="M13" s="11"/>
      <c r="N13" s="11"/>
      <c r="O13" s="11"/>
      <c r="P13" s="11"/>
      <c r="Q13" s="11"/>
      <c r="R13" s="11"/>
      <c r="S13" s="11"/>
      <c r="T13" s="11"/>
      <c r="U13" s="11">
        <v>1</v>
      </c>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D13" s="22"/>
    </row>
    <row r="14" spans="1:81" ht="19.5" customHeight="1" outlineLevel="2" x14ac:dyDescent="0.3">
      <c r="A14" s="2">
        <v>1</v>
      </c>
      <c r="B14" s="58" t="s">
        <v>95</v>
      </c>
      <c r="C14" s="66">
        <v>44256</v>
      </c>
      <c r="D14" s="66">
        <v>44256</v>
      </c>
      <c r="E14" s="32" t="s">
        <v>6</v>
      </c>
      <c r="F14" s="44"/>
      <c r="G14" s="40"/>
      <c r="H14" s="11"/>
      <c r="I14" s="11"/>
      <c r="J14" s="11"/>
      <c r="K14" s="11"/>
      <c r="L14" s="11"/>
      <c r="M14" s="11"/>
      <c r="N14" s="11"/>
      <c r="O14" s="11"/>
      <c r="P14" s="11"/>
      <c r="Q14" s="11"/>
      <c r="R14" s="11"/>
      <c r="S14" s="11"/>
      <c r="T14" s="11"/>
      <c r="U14" s="11">
        <v>1</v>
      </c>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D14" s="22"/>
    </row>
    <row r="15" spans="1:81" ht="19.5" customHeight="1" outlineLevel="2" x14ac:dyDescent="0.3">
      <c r="A15" s="2">
        <v>1</v>
      </c>
      <c r="B15" s="58" t="s">
        <v>96</v>
      </c>
      <c r="C15" s="66">
        <v>44256</v>
      </c>
      <c r="D15" s="66">
        <v>44256</v>
      </c>
      <c r="E15" s="32" t="s">
        <v>6</v>
      </c>
      <c r="F15" s="44"/>
      <c r="G15" s="40"/>
      <c r="H15" s="11"/>
      <c r="I15" s="11"/>
      <c r="J15" s="11"/>
      <c r="K15" s="11"/>
      <c r="L15" s="11"/>
      <c r="M15" s="11"/>
      <c r="N15" s="11"/>
      <c r="O15" s="11"/>
      <c r="P15" s="11"/>
      <c r="Q15" s="11"/>
      <c r="R15" s="11"/>
      <c r="S15" s="11"/>
      <c r="T15" s="11"/>
      <c r="U15" s="11">
        <v>1</v>
      </c>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D15" s="22"/>
    </row>
    <row r="16" spans="1:81" s="29" customFormat="1" ht="19.5" customHeight="1" x14ac:dyDescent="0.3">
      <c r="A16" s="27">
        <f>A11</f>
        <v>3</v>
      </c>
      <c r="B16" s="27" t="s">
        <v>195</v>
      </c>
      <c r="C16" s="67"/>
      <c r="D16" s="67"/>
      <c r="E16" s="28"/>
      <c r="F16" s="45"/>
      <c r="G16" s="27"/>
      <c r="H16" s="27"/>
      <c r="I16" s="27"/>
      <c r="J16" s="27"/>
      <c r="K16" s="27"/>
      <c r="L16" s="27"/>
      <c r="M16" s="27"/>
      <c r="N16" s="27"/>
      <c r="O16" s="27"/>
      <c r="P16" s="27"/>
      <c r="Q16" s="27"/>
      <c r="R16" s="27"/>
      <c r="S16" s="27"/>
      <c r="T16" s="27"/>
      <c r="U16" s="27">
        <f>U11</f>
        <v>3</v>
      </c>
      <c r="V16" s="27"/>
      <c r="W16" s="27"/>
      <c r="X16" s="27"/>
      <c r="Y16" s="27"/>
      <c r="Z16" s="27"/>
      <c r="AA16" s="27"/>
      <c r="AB16" s="33"/>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row>
    <row r="17" spans="1:56" ht="19.5" customHeight="1" x14ac:dyDescent="0.3">
      <c r="BD17" s="22"/>
    </row>
    <row r="18" spans="1:56" s="8" customFormat="1" x14ac:dyDescent="0.3">
      <c r="A18" s="4"/>
      <c r="B18" s="9"/>
      <c r="C18" s="68"/>
      <c r="D18" s="69"/>
      <c r="BC18" s="21"/>
    </row>
    <row r="19" spans="1:56" s="8" customFormat="1" ht="19.5" customHeight="1" x14ac:dyDescent="0.3">
      <c r="A19" s="4"/>
      <c r="B19" s="64"/>
      <c r="C19" s="70"/>
      <c r="D19" s="70"/>
      <c r="BD19" s="21"/>
    </row>
    <row r="20" spans="1:56" ht="3.75" customHeight="1" x14ac:dyDescent="0.3">
      <c r="B20" s="64"/>
    </row>
    <row r="21" spans="1:56" s="8" customFormat="1" ht="15.6" x14ac:dyDescent="0.3">
      <c r="A21" s="4"/>
      <c r="B21" s="64"/>
      <c r="C21" s="71"/>
      <c r="D21" s="71"/>
      <c r="BD21" s="21"/>
    </row>
    <row r="22" spans="1:56" ht="3.75" customHeight="1" x14ac:dyDescent="0.3">
      <c r="B22" s="64"/>
    </row>
    <row r="23" spans="1:56" s="8" customFormat="1" ht="19.5" customHeight="1" x14ac:dyDescent="0.3">
      <c r="A23" s="4"/>
      <c r="B23" s="64"/>
      <c r="C23" s="72"/>
      <c r="D23" s="72"/>
      <c r="BD23" s="21"/>
    </row>
    <row r="24" spans="1:56" ht="3.75" customHeight="1" x14ac:dyDescent="0.3">
      <c r="B24" s="64"/>
    </row>
    <row r="25" spans="1:56" s="8" customFormat="1" ht="19.5" customHeight="1" x14ac:dyDescent="0.3">
      <c r="A25" s="4"/>
      <c r="B25" s="64"/>
      <c r="C25" s="73"/>
      <c r="D25" s="73"/>
      <c r="BD25" s="21"/>
    </row>
    <row r="26" spans="1:56" ht="3.75" customHeight="1" x14ac:dyDescent="0.3">
      <c r="B26" s="64"/>
    </row>
    <row r="27" spans="1:56" s="8" customFormat="1" ht="19.5" customHeight="1" x14ac:dyDescent="0.3">
      <c r="A27" s="4"/>
      <c r="B27" s="64"/>
      <c r="C27" s="70"/>
      <c r="D27" s="70"/>
      <c r="BD27" s="21"/>
    </row>
    <row r="28" spans="1:56" x14ac:dyDescent="0.3">
      <c r="B28" s="64"/>
      <c r="BD28" s="1"/>
    </row>
    <row r="29" spans="1:56" x14ac:dyDescent="0.3">
      <c r="B29" s="64"/>
      <c r="BD29" s="1"/>
    </row>
  </sheetData>
  <autoFilter ref="A10:F16"/>
  <mergeCells count="8">
    <mergeCell ref="D4:E4"/>
    <mergeCell ref="AE10:AP10"/>
    <mergeCell ref="AQ10:BB10"/>
    <mergeCell ref="K4:L4"/>
    <mergeCell ref="C6:F6"/>
    <mergeCell ref="C8:F8"/>
    <mergeCell ref="G10:R10"/>
    <mergeCell ref="S10:AD10"/>
  </mergeCells>
  <dataValidations count="1">
    <dataValidation type="list" allowBlank="1" showDropDown="1" sqref="B24 H6:I6 K6:L6 B6 B21:B22 B27 G11:BB16">
      <formula1>$A$18:$A$27</formula1>
    </dataValidation>
  </dataValidations>
  <printOptions horizontalCentered="1"/>
  <pageMargins left="0.35433070866141736" right="0.35433070866141736" top="0.35433070866141736" bottom="0.35433070866141736" header="0.31496062992125984" footer="0.19685039370078741"/>
  <pageSetup paperSize="8" scale="60" orientation="landscape" r:id="rId1"/>
  <extLst>
    <ext xmlns:x14="http://schemas.microsoft.com/office/spreadsheetml/2009/9/main" uri="{78C0D931-6437-407d-A8EE-F0AAD7539E65}">
      <x14:conditionalFormattings>
        <x14:conditionalFormatting xmlns:xm="http://schemas.microsoft.com/office/excel/2006/main">
          <x14:cfRule type="containsText" priority="67" operator="containsText" id="{D3C46BB3-E0E3-408A-B184-9C4C9E86111E}">
            <xm:f>NOT(ISERROR(SEARCH($A$18,G12)))</xm:f>
            <xm:f>$A$18</xm:f>
            <x14:dxf>
              <font>
                <b/>
                <i val="0"/>
                <color theme="6" tint="0.79998168889431442"/>
              </font>
              <fill>
                <patternFill>
                  <bgColor theme="6"/>
                </patternFill>
              </fill>
            </x14:dxf>
          </x14:cfRule>
          <x14:cfRule type="containsText" priority="68" operator="containsText" id="{81BC45CC-D199-44CE-8119-B0795B777436}">
            <xm:f>NOT(ISERROR(SEARCH($A$23,G12)))</xm:f>
            <xm:f>$A$23</xm:f>
            <x14:dxf>
              <font>
                <b/>
                <i val="0"/>
                <color theme="5" tint="0.79995117038483843"/>
              </font>
              <fill>
                <patternFill>
                  <bgColor theme="5"/>
                </patternFill>
              </fill>
            </x14:dxf>
          </x14:cfRule>
          <x14:cfRule type="containsText" priority="69" operator="containsText" id="{6115E2F6-2A09-4D7B-A43A-0912FB469651}">
            <xm:f>NOT(ISERROR(SEARCH($A$19,G12)))</xm:f>
            <xm:f>$A$19</xm:f>
            <x14:dxf>
              <font>
                <b/>
                <i val="0"/>
                <color theme="9" tint="0.79995117038483843"/>
              </font>
              <fill>
                <patternFill>
                  <bgColor theme="9"/>
                </patternFill>
              </fill>
            </x14:dxf>
          </x14:cfRule>
          <x14:cfRule type="containsText" priority="70" operator="containsText" id="{D01EEEC3-B2A5-4CA6-81F5-148FBD4E8A18}">
            <xm:f>NOT(ISERROR(SEARCH($A$25,G12)))</xm:f>
            <xm:f>$A$25</xm:f>
            <x14:dxf>
              <font>
                <b/>
                <i val="0"/>
                <color theme="4" tint="0.79998168889431442"/>
              </font>
              <fill>
                <patternFill>
                  <bgColor theme="4" tint="-0.24994659260841701"/>
                </patternFill>
              </fill>
            </x14:dxf>
          </x14:cfRule>
          <x14:cfRule type="containsText" priority="71" operator="containsText" id="{527FE117-2557-48AB-8172-628EFC00B9D2}">
            <xm:f>NOT(ISERROR(SEARCH($A$27,G12)))</xm:f>
            <xm:f>$A$27</xm:f>
            <x14:dxf>
              <font>
                <b/>
                <i val="0"/>
                <color theme="7" tint="0.79998168889431442"/>
              </font>
              <fill>
                <patternFill>
                  <bgColor theme="7"/>
                </patternFill>
              </fill>
            </x14:dxf>
          </x14:cfRule>
          <x14:cfRule type="containsText" priority="72" operator="containsText" id="{E7A91138-14CE-4D78-AA22-43A46562E461}">
            <xm:f>NOT(ISERROR(SEARCH($A$21,G12)))</xm:f>
            <xm:f>$A$21</xm:f>
            <x14:dxf>
              <font>
                <b/>
                <i val="0"/>
                <color theme="0"/>
              </font>
              <fill>
                <patternFill>
                  <bgColor rgb="FF7030A0"/>
                </patternFill>
              </fill>
            </x14:dxf>
          </x14:cfRule>
          <xm:sqref>G12:N12 V12:BB12 G13:BB15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0"/>
  <sheetViews>
    <sheetView showGridLines="0" zoomScale="90" zoomScaleNormal="90" workbookViewId="0">
      <pane xSplit="6" ySplit="10" topLeftCell="G11" activePane="bottomRight" state="frozen"/>
      <selection pane="topRight" activeCell="H1" sqref="H1"/>
      <selection pane="bottomLeft" activeCell="A11" sqref="A11"/>
      <selection pane="bottomRight" activeCell="AP44" sqref="AP44"/>
    </sheetView>
  </sheetViews>
  <sheetFormatPr defaultColWidth="9.109375" defaultRowHeight="14.4" outlineLevelRow="2" x14ac:dyDescent="0.3"/>
  <cols>
    <col min="1" max="1" width="11" style="4" customWidth="1"/>
    <col min="2" max="2" width="56.6640625" style="4" customWidth="1"/>
    <col min="3" max="3" width="14.6640625" style="64" customWidth="1"/>
    <col min="4" max="4" width="16" style="64" customWidth="1"/>
    <col min="5" max="5" width="16.44140625" style="4" bestFit="1" customWidth="1"/>
    <col min="6" max="6" width="11.88671875" style="4" bestFit="1" customWidth="1"/>
    <col min="7" max="54" width="5.44140625" style="4" customWidth="1"/>
    <col min="55" max="55" width="7.33203125" style="4" customWidth="1"/>
    <col min="56" max="56" width="25.6640625" style="4" customWidth="1"/>
    <col min="57" max="16384" width="9.109375" style="4"/>
  </cols>
  <sheetData>
    <row r="1" spans="1:56" ht="37.5" customHeight="1" x14ac:dyDescent="0.3">
      <c r="A1" s="7" t="s">
        <v>5</v>
      </c>
    </row>
    <row r="2" spans="1:56" ht="18" x14ac:dyDescent="0.3">
      <c r="A2" s="15" t="s">
        <v>217</v>
      </c>
      <c r="B2" s="14"/>
      <c r="C2" s="65"/>
      <c r="D2" s="65"/>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3"/>
    </row>
    <row r="3" spans="1:56" ht="8.25" customHeight="1" x14ac:dyDescent="0.3">
      <c r="A3" s="1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D3" s="3"/>
    </row>
    <row r="4" spans="1:56" ht="24.75" customHeight="1" x14ac:dyDescent="0.3">
      <c r="A4" s="15"/>
      <c r="B4" s="83"/>
      <c r="C4" s="14"/>
      <c r="D4" s="154" t="s">
        <v>162</v>
      </c>
      <c r="E4" s="155"/>
      <c r="F4" s="64"/>
      <c r="G4" s="14"/>
      <c r="H4" s="14"/>
      <c r="I4" s="14"/>
      <c r="J4" s="83" t="s">
        <v>169</v>
      </c>
      <c r="K4" s="121"/>
      <c r="L4" s="121"/>
      <c r="M4" s="82" t="s">
        <v>163</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D4" s="3"/>
    </row>
    <row r="5" spans="1:56" ht="7.5" customHeight="1" x14ac:dyDescent="0.3">
      <c r="A5" s="15"/>
      <c r="B5" s="14"/>
      <c r="C5" s="79"/>
      <c r="D5" s="80"/>
      <c r="E5" s="81"/>
      <c r="F5" s="81"/>
      <c r="G5" s="14"/>
      <c r="J5" s="84"/>
      <c r="M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D5" s="3"/>
    </row>
    <row r="6" spans="1:56" ht="24.75" customHeight="1" x14ac:dyDescent="0.3">
      <c r="A6" s="15"/>
      <c r="B6" s="14"/>
      <c r="C6" s="157" t="s">
        <v>170</v>
      </c>
      <c r="D6" s="157"/>
      <c r="E6" s="157"/>
      <c r="F6" s="157"/>
      <c r="G6" s="14"/>
      <c r="H6" s="14"/>
      <c r="I6" s="14"/>
      <c r="J6" s="83" t="s">
        <v>169</v>
      </c>
      <c r="K6" s="14"/>
      <c r="L6" s="54"/>
      <c r="M6" s="82" t="s">
        <v>206</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D6" s="3"/>
    </row>
    <row r="7" spans="1:56" ht="7.5" customHeight="1" x14ac:dyDescent="0.3">
      <c r="A7" s="15"/>
      <c r="B7" s="14"/>
      <c r="C7" s="85"/>
      <c r="D7" s="85"/>
      <c r="E7" s="85"/>
      <c r="F7" s="85"/>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D7" s="3"/>
    </row>
    <row r="8" spans="1:56" ht="24.75" customHeight="1" x14ac:dyDescent="0.3">
      <c r="A8" s="15"/>
      <c r="B8" s="83"/>
      <c r="C8" s="157"/>
      <c r="D8" s="157"/>
      <c r="E8" s="157"/>
      <c r="F8" s="157"/>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D8" s="3"/>
    </row>
    <row r="9" spans="1:56" ht="22.5" customHeight="1" x14ac:dyDescent="0.3">
      <c r="A9" s="5"/>
      <c r="B9" s="10"/>
      <c r="E9" s="6"/>
      <c r="F9" s="6"/>
      <c r="G9" s="25">
        <v>1</v>
      </c>
      <c r="H9" s="25">
        <v>2</v>
      </c>
      <c r="I9" s="25">
        <v>3</v>
      </c>
      <c r="J9" s="25">
        <v>4</v>
      </c>
      <c r="K9" s="25">
        <v>5</v>
      </c>
      <c r="L9" s="25">
        <v>6</v>
      </c>
      <c r="M9" s="25">
        <v>7</v>
      </c>
      <c r="N9" s="25">
        <v>8</v>
      </c>
      <c r="O9" s="25">
        <v>9</v>
      </c>
      <c r="P9" s="25">
        <v>10</v>
      </c>
      <c r="Q9" s="25">
        <v>11</v>
      </c>
      <c r="R9" s="25">
        <v>12</v>
      </c>
      <c r="S9" s="26">
        <v>1</v>
      </c>
      <c r="T9" s="26">
        <v>2</v>
      </c>
      <c r="U9" s="26">
        <v>3</v>
      </c>
      <c r="V9" s="26">
        <v>4</v>
      </c>
      <c r="W9" s="26">
        <v>5</v>
      </c>
      <c r="X9" s="26">
        <v>6</v>
      </c>
      <c r="Y9" s="26">
        <v>7</v>
      </c>
      <c r="Z9" s="26">
        <v>8</v>
      </c>
      <c r="AA9" s="26">
        <v>9</v>
      </c>
      <c r="AB9" s="26">
        <v>10</v>
      </c>
      <c r="AC9" s="26">
        <v>11</v>
      </c>
      <c r="AD9" s="26">
        <v>12</v>
      </c>
      <c r="AE9" s="25">
        <v>1</v>
      </c>
      <c r="AF9" s="25">
        <v>2</v>
      </c>
      <c r="AG9" s="25">
        <v>3</v>
      </c>
      <c r="AH9" s="25">
        <v>4</v>
      </c>
      <c r="AI9" s="25">
        <v>5</v>
      </c>
      <c r="AJ9" s="25">
        <v>6</v>
      </c>
      <c r="AK9" s="25">
        <v>7</v>
      </c>
      <c r="AL9" s="25">
        <v>8</v>
      </c>
      <c r="AM9" s="25">
        <v>9</v>
      </c>
      <c r="AN9" s="25">
        <v>10</v>
      </c>
      <c r="AO9" s="25">
        <v>11</v>
      </c>
      <c r="AP9" s="25">
        <v>12</v>
      </c>
      <c r="AQ9" s="26">
        <v>1</v>
      </c>
      <c r="AR9" s="26">
        <v>2</v>
      </c>
      <c r="AS9" s="26">
        <v>3</v>
      </c>
      <c r="AT9" s="26">
        <v>4</v>
      </c>
      <c r="AU9" s="26">
        <v>5</v>
      </c>
      <c r="AV9" s="26">
        <v>6</v>
      </c>
      <c r="AW9" s="26">
        <v>7</v>
      </c>
      <c r="AX9" s="26">
        <v>8</v>
      </c>
      <c r="AY9" s="26">
        <v>9</v>
      </c>
      <c r="AZ9" s="26">
        <v>10</v>
      </c>
      <c r="BA9" s="26">
        <v>11</v>
      </c>
      <c r="BB9" s="26">
        <v>12</v>
      </c>
      <c r="BD9" s="21"/>
    </row>
    <row r="10" spans="1:56" ht="22.5" customHeight="1" x14ac:dyDescent="0.3">
      <c r="A10" s="34" t="s">
        <v>39</v>
      </c>
      <c r="B10" s="34" t="s">
        <v>3</v>
      </c>
      <c r="C10" s="35" t="s">
        <v>167</v>
      </c>
      <c r="D10" s="35" t="s">
        <v>168</v>
      </c>
      <c r="E10" s="35" t="s">
        <v>4</v>
      </c>
      <c r="F10" s="41" t="s">
        <v>71</v>
      </c>
      <c r="G10" s="122">
        <v>2020</v>
      </c>
      <c r="H10" s="123"/>
      <c r="I10" s="123"/>
      <c r="J10" s="123"/>
      <c r="K10" s="124"/>
      <c r="L10" s="124"/>
      <c r="M10" s="124"/>
      <c r="N10" s="124"/>
      <c r="O10" s="124"/>
      <c r="P10" s="124"/>
      <c r="Q10" s="124"/>
      <c r="R10" s="125"/>
      <c r="S10" s="126">
        <v>2021</v>
      </c>
      <c r="T10" s="127"/>
      <c r="U10" s="127"/>
      <c r="V10" s="127"/>
      <c r="W10" s="128"/>
      <c r="X10" s="128"/>
      <c r="Y10" s="128"/>
      <c r="Z10" s="128"/>
      <c r="AA10" s="128"/>
      <c r="AB10" s="128"/>
      <c r="AC10" s="128"/>
      <c r="AD10" s="128"/>
      <c r="AE10" s="133">
        <v>2022</v>
      </c>
      <c r="AF10" s="122"/>
      <c r="AG10" s="122"/>
      <c r="AH10" s="122"/>
      <c r="AI10" s="122"/>
      <c r="AJ10" s="122"/>
      <c r="AK10" s="122"/>
      <c r="AL10" s="122"/>
      <c r="AM10" s="122"/>
      <c r="AN10" s="122"/>
      <c r="AO10" s="122"/>
      <c r="AP10" s="123"/>
      <c r="AQ10" s="126">
        <v>2023</v>
      </c>
      <c r="AR10" s="127"/>
      <c r="AS10" s="127"/>
      <c r="AT10" s="127"/>
      <c r="AU10" s="128"/>
      <c r="AV10" s="128"/>
      <c r="AW10" s="128"/>
      <c r="AX10" s="128"/>
      <c r="AY10" s="128"/>
      <c r="AZ10" s="128"/>
      <c r="BA10" s="128"/>
      <c r="BB10" s="128"/>
      <c r="BD10" s="21"/>
    </row>
    <row r="11" spans="1:56" s="12" customFormat="1" ht="19.5" customHeight="1" x14ac:dyDescent="0.35">
      <c r="A11" s="62">
        <f>A17</f>
        <v>4</v>
      </c>
      <c r="B11" s="63" t="s">
        <v>70</v>
      </c>
      <c r="C11" s="55"/>
      <c r="D11" s="55"/>
      <c r="E11" s="20"/>
      <c r="F11" s="42"/>
      <c r="G11" s="20"/>
      <c r="H11" s="20"/>
      <c r="I11" s="20"/>
      <c r="J11" s="20"/>
      <c r="K11" s="20"/>
      <c r="L11" s="20"/>
      <c r="M11" s="20"/>
      <c r="N11" s="20"/>
      <c r="O11" s="20"/>
      <c r="P11" s="20"/>
      <c r="Q11" s="20"/>
      <c r="R11" s="20"/>
      <c r="S11" s="20"/>
      <c r="T11" s="19"/>
      <c r="U11" s="19"/>
      <c r="V11" s="19"/>
      <c r="W11" s="19"/>
      <c r="X11" s="19"/>
      <c r="Y11" s="19"/>
      <c r="Z11" s="19"/>
      <c r="AA11" s="19"/>
      <c r="AB11" s="19"/>
      <c r="AC11" s="19"/>
      <c r="AD11" s="62">
        <f>AD12</f>
        <v>1</v>
      </c>
      <c r="AE11" s="62" t="str">
        <f t="shared" ref="AE11:AQ11" si="0">AE12</f>
        <v/>
      </c>
      <c r="AF11" s="62" t="str">
        <f t="shared" si="0"/>
        <v/>
      </c>
      <c r="AG11" s="62" t="str">
        <f t="shared" si="0"/>
        <v/>
      </c>
      <c r="AH11" s="62" t="str">
        <f t="shared" si="0"/>
        <v/>
      </c>
      <c r="AI11" s="62" t="str">
        <f t="shared" si="0"/>
        <v/>
      </c>
      <c r="AJ11" s="62" t="str">
        <f t="shared" si="0"/>
        <v/>
      </c>
      <c r="AK11" s="62">
        <f t="shared" si="0"/>
        <v>1</v>
      </c>
      <c r="AL11" s="62" t="str">
        <f t="shared" si="0"/>
        <v/>
      </c>
      <c r="AM11" s="62"/>
      <c r="AN11" s="62">
        <f t="shared" si="0"/>
        <v>1</v>
      </c>
      <c r="AO11" s="62">
        <f t="shared" si="0"/>
        <v>1</v>
      </c>
      <c r="AP11" s="62" t="str">
        <f t="shared" si="0"/>
        <v/>
      </c>
      <c r="AQ11" s="62" t="str">
        <f t="shared" si="0"/>
        <v/>
      </c>
      <c r="AR11" s="62"/>
      <c r="AS11" s="62"/>
      <c r="AT11" s="20"/>
      <c r="AU11" s="20"/>
      <c r="AV11" s="20"/>
      <c r="AW11" s="20"/>
      <c r="AX11" s="20"/>
      <c r="AY11" s="20"/>
      <c r="AZ11" s="20"/>
      <c r="BA11" s="20"/>
      <c r="BB11" s="20"/>
      <c r="BD11" s="22"/>
    </row>
    <row r="12" spans="1:56" s="12" customFormat="1" ht="19.5" customHeight="1" outlineLevel="1" x14ac:dyDescent="0.35">
      <c r="A12" s="59">
        <f>SUM(A13:A16)</f>
        <v>4</v>
      </c>
      <c r="B12" s="56" t="s">
        <v>180</v>
      </c>
      <c r="C12" s="55"/>
      <c r="D12" s="55"/>
      <c r="E12" s="20"/>
      <c r="F12" s="42"/>
      <c r="G12" s="19" t="str">
        <f>IF(SUM(G13:G16)&gt;0,SUM(G13:G16),"")</f>
        <v/>
      </c>
      <c r="H12" s="19" t="str">
        <f t="shared" ref="H12:BB12" si="1">IF(SUM(H13:H16)&gt;0,SUM(H13:H16),"")</f>
        <v/>
      </c>
      <c r="I12" s="19" t="str">
        <f t="shared" si="1"/>
        <v/>
      </c>
      <c r="J12" s="19" t="str">
        <f t="shared" si="1"/>
        <v/>
      </c>
      <c r="K12" s="19" t="str">
        <f t="shared" si="1"/>
        <v/>
      </c>
      <c r="L12" s="19" t="str">
        <f t="shared" si="1"/>
        <v/>
      </c>
      <c r="M12" s="19" t="str">
        <f t="shared" si="1"/>
        <v/>
      </c>
      <c r="N12" s="19" t="str">
        <f t="shared" si="1"/>
        <v/>
      </c>
      <c r="O12" s="19" t="str">
        <f t="shared" si="1"/>
        <v/>
      </c>
      <c r="P12" s="19" t="str">
        <f t="shared" si="1"/>
        <v/>
      </c>
      <c r="Q12" s="19" t="str">
        <f t="shared" si="1"/>
        <v/>
      </c>
      <c r="R12" s="19" t="str">
        <f t="shared" si="1"/>
        <v/>
      </c>
      <c r="S12" s="19" t="str">
        <f t="shared" si="1"/>
        <v/>
      </c>
      <c r="T12" s="19" t="str">
        <f t="shared" si="1"/>
        <v/>
      </c>
      <c r="U12" s="19" t="str">
        <f t="shared" si="1"/>
        <v/>
      </c>
      <c r="V12" s="19" t="str">
        <f t="shared" si="1"/>
        <v/>
      </c>
      <c r="W12" s="19" t="str">
        <f t="shared" si="1"/>
        <v/>
      </c>
      <c r="X12" s="19" t="str">
        <f t="shared" si="1"/>
        <v/>
      </c>
      <c r="Y12" s="19" t="str">
        <f t="shared" si="1"/>
        <v/>
      </c>
      <c r="Z12" s="19" t="str">
        <f t="shared" si="1"/>
        <v/>
      </c>
      <c r="AA12" s="19" t="str">
        <f t="shared" si="1"/>
        <v/>
      </c>
      <c r="AB12" s="19" t="str">
        <f t="shared" si="1"/>
        <v/>
      </c>
      <c r="AC12" s="19" t="str">
        <f t="shared" si="1"/>
        <v/>
      </c>
      <c r="AD12" s="19">
        <f t="shared" si="1"/>
        <v>1</v>
      </c>
      <c r="AE12" s="19" t="str">
        <f t="shared" si="1"/>
        <v/>
      </c>
      <c r="AF12" s="19" t="str">
        <f t="shared" si="1"/>
        <v/>
      </c>
      <c r="AG12" s="19" t="str">
        <f t="shared" si="1"/>
        <v/>
      </c>
      <c r="AH12" s="19" t="str">
        <f t="shared" si="1"/>
        <v/>
      </c>
      <c r="AI12" s="19" t="str">
        <f t="shared" si="1"/>
        <v/>
      </c>
      <c r="AJ12" s="19" t="str">
        <f t="shared" si="1"/>
        <v/>
      </c>
      <c r="AK12" s="19">
        <f t="shared" si="1"/>
        <v>1</v>
      </c>
      <c r="AL12" s="19" t="str">
        <f t="shared" si="1"/>
        <v/>
      </c>
      <c r="AM12" s="19"/>
      <c r="AN12" s="19">
        <v>1</v>
      </c>
      <c r="AO12" s="19">
        <v>1</v>
      </c>
      <c r="AP12" s="19" t="str">
        <f t="shared" si="1"/>
        <v/>
      </c>
      <c r="AQ12" s="19" t="str">
        <f t="shared" si="1"/>
        <v/>
      </c>
      <c r="AR12" s="19" t="str">
        <f t="shared" si="1"/>
        <v/>
      </c>
      <c r="AS12" s="19" t="str">
        <f t="shared" si="1"/>
        <v/>
      </c>
      <c r="AT12" s="19" t="str">
        <f t="shared" si="1"/>
        <v/>
      </c>
      <c r="AU12" s="19" t="str">
        <f t="shared" si="1"/>
        <v/>
      </c>
      <c r="AV12" s="19" t="str">
        <f t="shared" si="1"/>
        <v/>
      </c>
      <c r="AW12" s="19" t="str">
        <f t="shared" si="1"/>
        <v/>
      </c>
      <c r="AX12" s="19" t="str">
        <f t="shared" si="1"/>
        <v/>
      </c>
      <c r="AY12" s="19" t="str">
        <f t="shared" si="1"/>
        <v/>
      </c>
      <c r="AZ12" s="19" t="str">
        <f t="shared" si="1"/>
        <v/>
      </c>
      <c r="BA12" s="19" t="str">
        <f t="shared" si="1"/>
        <v/>
      </c>
      <c r="BB12" s="19" t="str">
        <f t="shared" si="1"/>
        <v/>
      </c>
      <c r="BD12" s="22"/>
    </row>
    <row r="13" spans="1:56" ht="19.5" customHeight="1" outlineLevel="2" x14ac:dyDescent="0.3">
      <c r="A13" s="16">
        <v>1</v>
      </c>
      <c r="B13" s="103" t="s">
        <v>181</v>
      </c>
      <c r="C13" s="66">
        <v>44743</v>
      </c>
      <c r="D13" s="66">
        <v>44743</v>
      </c>
      <c r="E13" s="32" t="s">
        <v>193</v>
      </c>
      <c r="F13" s="43"/>
      <c r="G13" s="3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v>1</v>
      </c>
      <c r="AL13" s="18"/>
      <c r="AM13" s="18"/>
      <c r="AN13" s="18"/>
      <c r="AO13" s="18"/>
      <c r="AP13" s="18"/>
      <c r="AQ13" s="18"/>
      <c r="AR13" s="18"/>
      <c r="AS13" s="18"/>
      <c r="AT13" s="18"/>
      <c r="AU13" s="18"/>
      <c r="AV13" s="18"/>
      <c r="AW13" s="18"/>
      <c r="AX13" s="18"/>
      <c r="AY13" s="18"/>
      <c r="AZ13" s="18"/>
      <c r="BA13" s="18"/>
      <c r="BB13" s="18"/>
      <c r="BD13" s="22"/>
    </row>
    <row r="14" spans="1:56" ht="19.5" customHeight="1" outlineLevel="2" x14ac:dyDescent="0.3">
      <c r="A14" s="16">
        <v>1</v>
      </c>
      <c r="B14" s="103" t="s">
        <v>182</v>
      </c>
      <c r="C14" s="66">
        <v>44531</v>
      </c>
      <c r="D14" s="66">
        <v>44531</v>
      </c>
      <c r="E14" s="32" t="s">
        <v>193</v>
      </c>
      <c r="F14" s="43"/>
      <c r="G14" s="38"/>
      <c r="H14" s="18"/>
      <c r="I14" s="18"/>
      <c r="J14" s="18"/>
      <c r="K14" s="18"/>
      <c r="L14" s="18"/>
      <c r="M14" s="18"/>
      <c r="N14" s="18"/>
      <c r="O14" s="18"/>
      <c r="P14" s="18"/>
      <c r="Q14" s="18"/>
      <c r="R14" s="18"/>
      <c r="S14" s="18"/>
      <c r="T14" s="18"/>
      <c r="U14" s="18"/>
      <c r="V14" s="18"/>
      <c r="W14" s="18"/>
      <c r="X14" s="18"/>
      <c r="Y14" s="18"/>
      <c r="Z14" s="18"/>
      <c r="AA14" s="18"/>
      <c r="AB14" s="18"/>
      <c r="AC14" s="18"/>
      <c r="AD14" s="18">
        <v>1</v>
      </c>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D14" s="22"/>
    </row>
    <row r="15" spans="1:56" ht="19.5" customHeight="1" outlineLevel="2" x14ac:dyDescent="0.3">
      <c r="A15" s="16">
        <v>1</v>
      </c>
      <c r="B15" s="103" t="s">
        <v>183</v>
      </c>
      <c r="C15" s="66">
        <v>44805</v>
      </c>
      <c r="D15" s="66">
        <v>44896</v>
      </c>
      <c r="E15" s="32" t="s">
        <v>193</v>
      </c>
      <c r="F15" s="43"/>
      <c r="G15" s="3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13">
        <v>1</v>
      </c>
      <c r="AN15" s="114"/>
      <c r="AO15" s="114"/>
      <c r="AP15" s="115"/>
      <c r="AQ15" s="18"/>
      <c r="AR15" s="18"/>
      <c r="AS15" s="18"/>
      <c r="AT15" s="18"/>
      <c r="AU15" s="18"/>
      <c r="AV15" s="18"/>
      <c r="AW15" s="18"/>
      <c r="AX15" s="18"/>
      <c r="AY15" s="18"/>
      <c r="AZ15" s="18"/>
      <c r="BA15" s="18"/>
      <c r="BB15" s="18"/>
      <c r="BD15" s="22"/>
    </row>
    <row r="16" spans="1:56" ht="19.5" customHeight="1" outlineLevel="2" x14ac:dyDescent="0.3">
      <c r="A16" s="16">
        <v>1</v>
      </c>
      <c r="B16" s="103" t="s">
        <v>184</v>
      </c>
      <c r="C16" s="66">
        <v>44835</v>
      </c>
      <c r="D16" s="66">
        <v>44927</v>
      </c>
      <c r="E16" s="32" t="s">
        <v>193</v>
      </c>
      <c r="F16" s="43"/>
      <c r="G16" s="3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16">
        <v>1</v>
      </c>
      <c r="AO16" s="117"/>
      <c r="AP16" s="117"/>
      <c r="AQ16" s="118"/>
      <c r="AR16" s="18"/>
      <c r="AS16" s="18"/>
      <c r="AT16" s="18"/>
      <c r="AU16" s="18"/>
      <c r="AV16" s="18"/>
      <c r="AW16" s="18"/>
      <c r="AX16" s="18"/>
      <c r="AY16" s="18"/>
      <c r="AZ16" s="18"/>
      <c r="BA16" s="18"/>
      <c r="BB16" s="18"/>
      <c r="BD16" s="22"/>
    </row>
    <row r="17" spans="1:81" s="29" customFormat="1" ht="19.5" customHeight="1" x14ac:dyDescent="0.3">
      <c r="A17" s="27">
        <f>SUM(G17:BB17)</f>
        <v>4</v>
      </c>
      <c r="B17" s="27" t="s">
        <v>195</v>
      </c>
      <c r="C17" s="67"/>
      <c r="D17" s="67"/>
      <c r="E17" s="28"/>
      <c r="F17" s="45"/>
      <c r="G17" s="27"/>
      <c r="H17" s="27"/>
      <c r="I17" s="27"/>
      <c r="J17" s="27"/>
      <c r="K17" s="27"/>
      <c r="L17" s="27"/>
      <c r="M17" s="27"/>
      <c r="N17" s="27"/>
      <c r="O17" s="27"/>
      <c r="P17" s="27"/>
      <c r="Q17" s="27"/>
      <c r="R17" s="27"/>
      <c r="S17" s="27"/>
      <c r="T17" s="27"/>
      <c r="U17" s="27"/>
      <c r="V17" s="27"/>
      <c r="W17" s="27"/>
      <c r="X17" s="27"/>
      <c r="Y17" s="27"/>
      <c r="Z17" s="27"/>
      <c r="AA17" s="27"/>
      <c r="AB17" s="33"/>
      <c r="AC17" s="27"/>
      <c r="AD17" s="27">
        <f>AD11</f>
        <v>1</v>
      </c>
      <c r="AE17" s="27" t="str">
        <f t="shared" ref="AE17:AQ17" si="2">AE11</f>
        <v/>
      </c>
      <c r="AF17" s="27" t="str">
        <f t="shared" si="2"/>
        <v/>
      </c>
      <c r="AG17" s="27" t="str">
        <f t="shared" si="2"/>
        <v/>
      </c>
      <c r="AH17" s="27" t="str">
        <f t="shared" si="2"/>
        <v/>
      </c>
      <c r="AI17" s="27" t="str">
        <f t="shared" si="2"/>
        <v/>
      </c>
      <c r="AJ17" s="27" t="str">
        <f t="shared" si="2"/>
        <v/>
      </c>
      <c r="AK17" s="27">
        <f t="shared" si="2"/>
        <v>1</v>
      </c>
      <c r="AL17" s="27" t="str">
        <f t="shared" si="2"/>
        <v/>
      </c>
      <c r="AM17" s="27"/>
      <c r="AN17" s="27">
        <f t="shared" si="2"/>
        <v>1</v>
      </c>
      <c r="AO17" s="27">
        <f t="shared" si="2"/>
        <v>1</v>
      </c>
      <c r="AP17" s="27" t="str">
        <f t="shared" si="2"/>
        <v/>
      </c>
      <c r="AQ17" s="27" t="str">
        <f t="shared" si="2"/>
        <v/>
      </c>
      <c r="AR17" s="27"/>
      <c r="AS17" s="27"/>
      <c r="AT17" s="27"/>
      <c r="AU17" s="27"/>
      <c r="AV17" s="27"/>
      <c r="AW17" s="27"/>
      <c r="AX17" s="27"/>
      <c r="AY17" s="27"/>
      <c r="AZ17" s="27"/>
      <c r="BA17" s="27"/>
      <c r="BB17" s="27"/>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row>
    <row r="18" spans="1:81" ht="19.5" customHeight="1" x14ac:dyDescent="0.3">
      <c r="BD18" s="22"/>
    </row>
    <row r="19" spans="1:81" s="8" customFormat="1" x14ac:dyDescent="0.3">
      <c r="A19" s="4"/>
      <c r="B19" s="9"/>
      <c r="C19" s="68"/>
      <c r="D19" s="69"/>
      <c r="BC19" s="21"/>
    </row>
    <row r="20" spans="1:81" s="8" customFormat="1" ht="19.5" customHeight="1" x14ac:dyDescent="0.3">
      <c r="A20" s="4"/>
      <c r="B20" s="64"/>
      <c r="C20" s="70"/>
      <c r="D20" s="70"/>
      <c r="BD20" s="21"/>
    </row>
    <row r="21" spans="1:81" ht="3.75" customHeight="1" x14ac:dyDescent="0.3">
      <c r="B21" s="64"/>
    </row>
    <row r="22" spans="1:81" s="8" customFormat="1" ht="15.6" x14ac:dyDescent="0.3">
      <c r="A22" s="4"/>
      <c r="B22" s="64"/>
      <c r="C22" s="71"/>
      <c r="D22" s="71"/>
      <c r="BD22" s="21"/>
    </row>
    <row r="23" spans="1:81" ht="3.75" customHeight="1" x14ac:dyDescent="0.3">
      <c r="B23" s="64"/>
    </row>
    <row r="24" spans="1:81" s="8" customFormat="1" ht="19.5" customHeight="1" x14ac:dyDescent="0.3">
      <c r="A24" s="4"/>
      <c r="B24" s="64"/>
      <c r="C24" s="72"/>
      <c r="D24" s="72"/>
      <c r="BD24" s="21"/>
    </row>
    <row r="25" spans="1:81" ht="3.75" customHeight="1" x14ac:dyDescent="0.3">
      <c r="B25" s="64"/>
    </row>
    <row r="26" spans="1:81" s="8" customFormat="1" ht="19.5" customHeight="1" x14ac:dyDescent="0.3">
      <c r="A26" s="4"/>
      <c r="B26" s="64"/>
      <c r="C26" s="73"/>
      <c r="D26" s="73"/>
      <c r="BD26" s="21"/>
    </row>
    <row r="27" spans="1:81" ht="3.75" customHeight="1" x14ac:dyDescent="0.3">
      <c r="B27" s="64"/>
    </row>
    <row r="28" spans="1:81" s="8" customFormat="1" ht="19.5" customHeight="1" x14ac:dyDescent="0.3">
      <c r="A28" s="4"/>
      <c r="B28" s="64"/>
      <c r="C28" s="70"/>
      <c r="D28" s="70"/>
      <c r="BD28" s="21"/>
    </row>
    <row r="29" spans="1:81" x14ac:dyDescent="0.3">
      <c r="B29" s="64"/>
      <c r="BD29" s="1"/>
    </row>
    <row r="30" spans="1:81" x14ac:dyDescent="0.3">
      <c r="B30" s="64"/>
      <c r="BD30" s="1"/>
    </row>
  </sheetData>
  <autoFilter ref="A10:F17"/>
  <mergeCells count="10">
    <mergeCell ref="AM15:AP15"/>
    <mergeCell ref="AN16:AQ16"/>
    <mergeCell ref="D4:E4"/>
    <mergeCell ref="AE10:AP10"/>
    <mergeCell ref="AQ10:BB10"/>
    <mergeCell ref="K4:L4"/>
    <mergeCell ref="C6:F6"/>
    <mergeCell ref="C8:F8"/>
    <mergeCell ref="G10:R10"/>
    <mergeCell ref="S10:AD10"/>
  </mergeCells>
  <dataValidations count="1">
    <dataValidation type="list" allowBlank="1" showDropDown="1" sqref="B25 AR11:BB16 AM15:AM17 AA16:AB16 G11:Z16 AE11:AE15 AA11:AD14 AF11:AP11 B28 B22:B23 AN16:AN17 AA15 AM12:AP14 AQ11:AQ15 B6 K6:L6 H6:I6 AF12:AL16 G17:AL17 AO17:BB17">
      <formula1>$A$19:$A$28</formula1>
    </dataValidation>
  </dataValidations>
  <printOptions horizontalCentered="1"/>
  <pageMargins left="0.35433070866141736" right="0.35433070866141736" top="0.35433070866141736" bottom="0.35433070866141736" header="0.31496062992125984" footer="0.19685039370078741"/>
  <pageSetup paperSize="8" scale="60" orientation="landscape" r:id="rId1"/>
  <extLst>
    <ext xmlns:x14="http://schemas.microsoft.com/office/spreadsheetml/2009/9/main" uri="{78C0D931-6437-407d-A8EE-F0AAD7539E65}">
      <x14:conditionalFormattings>
        <x14:conditionalFormatting xmlns:xm="http://schemas.microsoft.com/office/excel/2006/main">
          <x14:cfRule type="containsText" priority="67" operator="containsText" id="{06D6EA16-D89A-49AD-94CE-CAA0F722C665}">
            <xm:f>NOT(ISERROR(SEARCH($A$19,G11)))</xm:f>
            <xm:f>$A$19</xm:f>
            <x14:dxf>
              <font>
                <b/>
                <i val="0"/>
                <color theme="6" tint="0.79998168889431442"/>
              </font>
              <fill>
                <patternFill>
                  <bgColor theme="6"/>
                </patternFill>
              </fill>
            </x14:dxf>
          </x14:cfRule>
          <x14:cfRule type="containsText" priority="68" operator="containsText" id="{1CF8F21A-09DD-4187-A472-681AD0D119FD}">
            <xm:f>NOT(ISERROR(SEARCH($A$24,G11)))</xm:f>
            <xm:f>$A$24</xm:f>
            <x14:dxf>
              <font>
                <b/>
                <i val="0"/>
                <color theme="5" tint="0.79995117038483843"/>
              </font>
              <fill>
                <patternFill>
                  <bgColor theme="5"/>
                </patternFill>
              </fill>
            </x14:dxf>
          </x14:cfRule>
          <x14:cfRule type="containsText" priority="69" operator="containsText" id="{DB1C856D-4A4C-4D6C-8D9B-74BB644440C8}">
            <xm:f>NOT(ISERROR(SEARCH($A$20,G11)))</xm:f>
            <xm:f>$A$20</xm:f>
            <x14:dxf>
              <font>
                <b/>
                <i val="0"/>
                <color theme="9" tint="0.79995117038483843"/>
              </font>
              <fill>
                <patternFill>
                  <bgColor theme="9"/>
                </patternFill>
              </fill>
            </x14:dxf>
          </x14:cfRule>
          <x14:cfRule type="containsText" priority="70" operator="containsText" id="{EA32AE02-4243-42E6-B072-5C9E49E1F543}">
            <xm:f>NOT(ISERROR(SEARCH($A$26,G11)))</xm:f>
            <xm:f>$A$26</xm:f>
            <x14:dxf>
              <font>
                <b/>
                <i val="0"/>
                <color theme="4" tint="0.79998168889431442"/>
              </font>
              <fill>
                <patternFill>
                  <bgColor theme="4" tint="-0.24994659260841701"/>
                </patternFill>
              </fill>
            </x14:dxf>
          </x14:cfRule>
          <x14:cfRule type="containsText" priority="71" operator="containsText" id="{5DCD9390-C6E6-4A53-B033-25D68EF703A5}">
            <xm:f>NOT(ISERROR(SEARCH($A$28,G11)))</xm:f>
            <xm:f>$A$28</xm:f>
            <x14:dxf>
              <font>
                <b/>
                <i val="0"/>
                <color theme="7" tint="0.79998168889431442"/>
              </font>
              <fill>
                <patternFill>
                  <bgColor theme="7"/>
                </patternFill>
              </fill>
            </x14:dxf>
          </x14:cfRule>
          <x14:cfRule type="containsText" priority="72" operator="containsText" id="{19F2B7CB-292D-45B7-906B-31981F51DD87}">
            <xm:f>NOT(ISERROR(SEARCH($A$22,G11)))</xm:f>
            <xm:f>$A$22</xm:f>
            <x14:dxf>
              <font>
                <b/>
                <i val="0"/>
                <color theme="0"/>
              </font>
              <fill>
                <patternFill>
                  <bgColor rgb="FF7030A0"/>
                </patternFill>
              </fill>
            </x14:dxf>
          </x14:cfRule>
          <xm:sqref>AT11:BB11 G11:T11 G13:BB13 AA11 G15:Z15 G14:AC14 AF14:BB14 G16:AA16 AF16:AM16 AE15:AL15 AQ15:BB15 AR16:BB16</xm:sqref>
        </x14:conditionalFormatting>
        <x14:conditionalFormatting xmlns:xm="http://schemas.microsoft.com/office/excel/2006/main">
          <x14:cfRule type="containsText" priority="55" operator="containsText" id="{522E6663-9FC2-4B41-9530-699B4159D740}">
            <xm:f>NOT(ISERROR(SEARCH($A$19,AM15)))</xm:f>
            <xm:f>$A$19</xm:f>
            <x14:dxf>
              <font>
                <b/>
                <i val="0"/>
                <color theme="6" tint="0.79998168889431442"/>
              </font>
              <fill>
                <patternFill>
                  <bgColor theme="6"/>
                </patternFill>
              </fill>
            </x14:dxf>
          </x14:cfRule>
          <x14:cfRule type="containsText" priority="56" operator="containsText" id="{0C779DB7-13E4-47FB-AB5B-86A703DB0102}">
            <xm:f>NOT(ISERROR(SEARCH($A$24,AM15)))</xm:f>
            <xm:f>$A$24</xm:f>
            <x14:dxf>
              <font>
                <b/>
                <i val="0"/>
                <color theme="5" tint="0.79995117038483843"/>
              </font>
              <fill>
                <patternFill>
                  <bgColor theme="5"/>
                </patternFill>
              </fill>
            </x14:dxf>
          </x14:cfRule>
          <x14:cfRule type="containsText" priority="57" operator="containsText" id="{CBDE3180-8CE9-4498-9AC0-FC8ABCD65A0D}">
            <xm:f>NOT(ISERROR(SEARCH($A$20,AM15)))</xm:f>
            <xm:f>$A$20</xm:f>
            <x14:dxf>
              <font>
                <b/>
                <i val="0"/>
                <color theme="9" tint="0.79995117038483843"/>
              </font>
              <fill>
                <patternFill>
                  <bgColor theme="9"/>
                </patternFill>
              </fill>
            </x14:dxf>
          </x14:cfRule>
          <x14:cfRule type="containsText" priority="58" operator="containsText" id="{5591BA38-0BDF-4C0B-A9F6-AF59097F2E42}">
            <xm:f>NOT(ISERROR(SEARCH($A$26,AM15)))</xm:f>
            <xm:f>$A$26</xm:f>
            <x14:dxf>
              <font>
                <b/>
                <i val="0"/>
                <color theme="4" tint="0.79998168889431442"/>
              </font>
              <fill>
                <patternFill>
                  <bgColor theme="4" tint="-0.24994659260841701"/>
                </patternFill>
              </fill>
            </x14:dxf>
          </x14:cfRule>
          <x14:cfRule type="containsText" priority="59" operator="containsText" id="{DAA91630-2E4A-4C0C-8EAB-0345024BF392}">
            <xm:f>NOT(ISERROR(SEARCH($A$28,AM15)))</xm:f>
            <xm:f>$A$28</xm:f>
            <x14:dxf>
              <font>
                <b/>
                <i val="0"/>
                <color theme="7" tint="0.79998168889431442"/>
              </font>
              <fill>
                <patternFill>
                  <bgColor theme="7"/>
                </patternFill>
              </fill>
            </x14:dxf>
          </x14:cfRule>
          <x14:cfRule type="containsText" priority="60" operator="containsText" id="{C1D36508-BE1A-4400-B48A-C2A055454BDF}">
            <xm:f>NOT(ISERROR(SEARCH($A$22,AM15)))</xm:f>
            <xm:f>$A$22</xm:f>
            <x14:dxf>
              <font>
                <b/>
                <i val="0"/>
                <color theme="0"/>
              </font>
              <fill>
                <patternFill>
                  <bgColor rgb="FF7030A0"/>
                </patternFill>
              </fill>
            </x14:dxf>
          </x14:cfRule>
          <xm:sqref>AM15</xm:sqref>
        </x14:conditionalFormatting>
        <x14:conditionalFormatting xmlns:xm="http://schemas.microsoft.com/office/excel/2006/main">
          <x14:cfRule type="containsText" priority="49" operator="containsText" id="{EFA877AE-828E-46D8-B4BA-7C193326D876}">
            <xm:f>NOT(ISERROR(SEARCH($A$19,AN16)))</xm:f>
            <xm:f>$A$19</xm:f>
            <x14:dxf>
              <font>
                <b/>
                <i val="0"/>
                <color theme="6" tint="0.79998168889431442"/>
              </font>
              <fill>
                <patternFill>
                  <bgColor theme="6"/>
                </patternFill>
              </fill>
            </x14:dxf>
          </x14:cfRule>
          <x14:cfRule type="containsText" priority="50" operator="containsText" id="{795D91C5-D3BD-4410-8359-6D5BD8B3F2E1}">
            <xm:f>NOT(ISERROR(SEARCH($A$24,AN16)))</xm:f>
            <xm:f>$A$24</xm:f>
            <x14:dxf>
              <font>
                <b/>
                <i val="0"/>
                <color theme="5" tint="0.79995117038483843"/>
              </font>
              <fill>
                <patternFill>
                  <bgColor theme="5"/>
                </patternFill>
              </fill>
            </x14:dxf>
          </x14:cfRule>
          <x14:cfRule type="containsText" priority="51" operator="containsText" id="{8D03B1F2-16B9-4209-B734-432465737D56}">
            <xm:f>NOT(ISERROR(SEARCH($A$20,AN16)))</xm:f>
            <xm:f>$A$20</xm:f>
            <x14:dxf>
              <font>
                <b/>
                <i val="0"/>
                <color theme="9" tint="0.79995117038483843"/>
              </font>
              <fill>
                <patternFill>
                  <bgColor theme="9"/>
                </patternFill>
              </fill>
            </x14:dxf>
          </x14:cfRule>
          <x14:cfRule type="containsText" priority="52" operator="containsText" id="{8016D098-92F9-4C0B-9C27-BDFB458566B0}">
            <xm:f>NOT(ISERROR(SEARCH($A$26,AN16)))</xm:f>
            <xm:f>$A$26</xm:f>
            <x14:dxf>
              <font>
                <b/>
                <i val="0"/>
                <color theme="4" tint="0.79998168889431442"/>
              </font>
              <fill>
                <patternFill>
                  <bgColor theme="4" tint="-0.24994659260841701"/>
                </patternFill>
              </fill>
            </x14:dxf>
          </x14:cfRule>
          <x14:cfRule type="containsText" priority="53" operator="containsText" id="{57018651-630E-40FC-BFA2-E746846692F9}">
            <xm:f>NOT(ISERROR(SEARCH($A$28,AN16)))</xm:f>
            <xm:f>$A$28</xm:f>
            <x14:dxf>
              <font>
                <b/>
                <i val="0"/>
                <color theme="7" tint="0.79998168889431442"/>
              </font>
              <fill>
                <patternFill>
                  <bgColor theme="7"/>
                </patternFill>
              </fill>
            </x14:dxf>
          </x14:cfRule>
          <x14:cfRule type="containsText" priority="54" operator="containsText" id="{66272CBC-118C-4C1E-B6F6-02A9E76A2806}">
            <xm:f>NOT(ISERROR(SEARCH($A$22,AN16)))</xm:f>
            <xm:f>$A$22</xm:f>
            <x14:dxf>
              <font>
                <b/>
                <i val="0"/>
                <color theme="0"/>
              </font>
              <fill>
                <patternFill>
                  <bgColor rgb="FF7030A0"/>
                </patternFill>
              </fill>
            </x14:dxf>
          </x14:cfRule>
          <xm:sqref>AN16</xm:sqref>
        </x14:conditionalFormatting>
        <x14:conditionalFormatting xmlns:xm="http://schemas.microsoft.com/office/excel/2006/main">
          <x14:cfRule type="containsText" priority="43" operator="containsText" id="{E5F06BB5-77F5-49C6-8D99-D6A7556E3AC6}">
            <xm:f>NOT(ISERROR(SEARCH($A$19,AA15)))</xm:f>
            <xm:f>$A$19</xm:f>
            <x14:dxf>
              <font>
                <b/>
                <i val="0"/>
                <color theme="6" tint="0.79998168889431442"/>
              </font>
              <fill>
                <patternFill>
                  <bgColor theme="6"/>
                </patternFill>
              </fill>
            </x14:dxf>
          </x14:cfRule>
          <x14:cfRule type="containsText" priority="44" operator="containsText" id="{697BA891-C29E-458F-B266-DF9FFBA23D58}">
            <xm:f>NOT(ISERROR(SEARCH($A$24,AA15)))</xm:f>
            <xm:f>$A$24</xm:f>
            <x14:dxf>
              <font>
                <b/>
                <i val="0"/>
                <color theme="5" tint="0.79995117038483843"/>
              </font>
              <fill>
                <patternFill>
                  <bgColor theme="5"/>
                </patternFill>
              </fill>
            </x14:dxf>
          </x14:cfRule>
          <x14:cfRule type="containsText" priority="45" operator="containsText" id="{422E6FDA-B1AA-4F33-A5D2-32715C957CEE}">
            <xm:f>NOT(ISERROR(SEARCH($A$20,AA15)))</xm:f>
            <xm:f>$A$20</xm:f>
            <x14:dxf>
              <font>
                <b/>
                <i val="0"/>
                <color theme="9" tint="0.79995117038483843"/>
              </font>
              <fill>
                <patternFill>
                  <bgColor theme="9"/>
                </patternFill>
              </fill>
            </x14:dxf>
          </x14:cfRule>
          <x14:cfRule type="containsText" priority="46" operator="containsText" id="{73B15A65-AA8D-488A-8D19-6AF18A4187E3}">
            <xm:f>NOT(ISERROR(SEARCH($A$26,AA15)))</xm:f>
            <xm:f>$A$26</xm:f>
            <x14:dxf>
              <font>
                <b/>
                <i val="0"/>
                <color theme="4" tint="0.79998168889431442"/>
              </font>
              <fill>
                <patternFill>
                  <bgColor theme="4" tint="-0.24994659260841701"/>
                </patternFill>
              </fill>
            </x14:dxf>
          </x14:cfRule>
          <x14:cfRule type="containsText" priority="47" operator="containsText" id="{A44469E1-062D-4D0C-8F33-57027836BA82}">
            <xm:f>NOT(ISERROR(SEARCH($A$28,AA15)))</xm:f>
            <xm:f>$A$28</xm:f>
            <x14:dxf>
              <font>
                <b/>
                <i val="0"/>
                <color theme="7" tint="0.79998168889431442"/>
              </font>
              <fill>
                <patternFill>
                  <bgColor theme="7"/>
                </patternFill>
              </fill>
            </x14:dxf>
          </x14:cfRule>
          <x14:cfRule type="containsText" priority="48" operator="containsText" id="{29DB5263-18AA-4178-90B7-A39521724F3D}">
            <xm:f>NOT(ISERROR(SEARCH($A$22,AA15)))</xm:f>
            <xm:f>$A$22</xm:f>
            <x14:dxf>
              <font>
                <b/>
                <i val="0"/>
                <color theme="0"/>
              </font>
              <fill>
                <patternFill>
                  <bgColor rgb="FF7030A0"/>
                </patternFill>
              </fill>
            </x14:dxf>
          </x14:cfRule>
          <xm:sqref>AA15:AD15</xm:sqref>
        </x14:conditionalFormatting>
        <x14:conditionalFormatting xmlns:xm="http://schemas.microsoft.com/office/excel/2006/main">
          <x14:cfRule type="containsText" priority="37" operator="containsText" id="{7F22688D-D4F2-462B-99E9-406D592F0C2E}">
            <xm:f>NOT(ISERROR(SEARCH($A$19,AB16)))</xm:f>
            <xm:f>$A$19</xm:f>
            <x14:dxf>
              <font>
                <b/>
                <i val="0"/>
                <color theme="6" tint="0.79998168889431442"/>
              </font>
              <fill>
                <patternFill>
                  <bgColor theme="6"/>
                </patternFill>
              </fill>
            </x14:dxf>
          </x14:cfRule>
          <x14:cfRule type="containsText" priority="38" operator="containsText" id="{37E780CA-65B7-44A6-A1B3-5DE565537E23}">
            <xm:f>NOT(ISERROR(SEARCH($A$24,AB16)))</xm:f>
            <xm:f>$A$24</xm:f>
            <x14:dxf>
              <font>
                <b/>
                <i val="0"/>
                <color theme="5" tint="0.79995117038483843"/>
              </font>
              <fill>
                <patternFill>
                  <bgColor theme="5"/>
                </patternFill>
              </fill>
            </x14:dxf>
          </x14:cfRule>
          <x14:cfRule type="containsText" priority="39" operator="containsText" id="{5E335DD0-2779-46E4-B52D-C282367F0735}">
            <xm:f>NOT(ISERROR(SEARCH($A$20,AB16)))</xm:f>
            <xm:f>$A$20</xm:f>
            <x14:dxf>
              <font>
                <b/>
                <i val="0"/>
                <color theme="9" tint="0.79995117038483843"/>
              </font>
              <fill>
                <patternFill>
                  <bgColor theme="9"/>
                </patternFill>
              </fill>
            </x14:dxf>
          </x14:cfRule>
          <x14:cfRule type="containsText" priority="40" operator="containsText" id="{EB7F9C67-3CFC-4421-A289-A81DCC35DA5D}">
            <xm:f>NOT(ISERROR(SEARCH($A$26,AB16)))</xm:f>
            <xm:f>$A$26</xm:f>
            <x14:dxf>
              <font>
                <b/>
                <i val="0"/>
                <color theme="4" tint="0.79998168889431442"/>
              </font>
              <fill>
                <patternFill>
                  <bgColor theme="4" tint="-0.24994659260841701"/>
                </patternFill>
              </fill>
            </x14:dxf>
          </x14:cfRule>
          <x14:cfRule type="containsText" priority="41" operator="containsText" id="{758D460F-EF6A-4521-807C-4A2D07A9FD8D}">
            <xm:f>NOT(ISERROR(SEARCH($A$28,AB16)))</xm:f>
            <xm:f>$A$28</xm:f>
            <x14:dxf>
              <font>
                <b/>
                <i val="0"/>
                <color theme="7" tint="0.79998168889431442"/>
              </font>
              <fill>
                <patternFill>
                  <bgColor theme="7"/>
                </patternFill>
              </fill>
            </x14:dxf>
          </x14:cfRule>
          <x14:cfRule type="containsText" priority="42" operator="containsText" id="{944E6878-1104-43FE-9D74-883E8C0A7810}">
            <xm:f>NOT(ISERROR(SEARCH($A$22,AB16)))</xm:f>
            <xm:f>$A$22</xm:f>
            <x14:dxf>
              <font>
                <b/>
                <i val="0"/>
                <color theme="0"/>
              </font>
              <fill>
                <patternFill>
                  <bgColor rgb="FF7030A0"/>
                </patternFill>
              </fill>
            </x14:dxf>
          </x14:cfRule>
          <xm:sqref>AB16:AE16</xm:sqref>
        </x14:conditionalFormatting>
        <x14:conditionalFormatting xmlns:xm="http://schemas.microsoft.com/office/excel/2006/main">
          <x14:cfRule type="containsText" priority="13" operator="containsText" id="{72AB4310-0FD0-42F9-8984-61E360BBCD6C}">
            <xm:f>NOT(ISERROR(SEARCH($A$19,AD14)))</xm:f>
            <xm:f>$A$19</xm:f>
            <x14:dxf>
              <font>
                <b/>
                <i val="0"/>
                <color theme="6" tint="0.79998168889431442"/>
              </font>
              <fill>
                <patternFill>
                  <bgColor theme="6"/>
                </patternFill>
              </fill>
            </x14:dxf>
          </x14:cfRule>
          <x14:cfRule type="containsText" priority="14" operator="containsText" id="{2C1E63CF-BFE7-46D7-A193-792FDEEEED0C}">
            <xm:f>NOT(ISERROR(SEARCH($A$24,AD14)))</xm:f>
            <xm:f>$A$24</xm:f>
            <x14:dxf>
              <font>
                <b/>
                <i val="0"/>
                <color theme="5" tint="0.79995117038483843"/>
              </font>
              <fill>
                <patternFill>
                  <bgColor theme="5"/>
                </patternFill>
              </fill>
            </x14:dxf>
          </x14:cfRule>
          <x14:cfRule type="containsText" priority="15" operator="containsText" id="{5BA6BB4E-C52E-4D54-8C82-420737F47254}">
            <xm:f>NOT(ISERROR(SEARCH($A$20,AD14)))</xm:f>
            <xm:f>$A$20</xm:f>
            <x14:dxf>
              <font>
                <b/>
                <i val="0"/>
                <color theme="9" tint="0.79995117038483843"/>
              </font>
              <fill>
                <patternFill>
                  <bgColor theme="9"/>
                </patternFill>
              </fill>
            </x14:dxf>
          </x14:cfRule>
          <x14:cfRule type="containsText" priority="16" operator="containsText" id="{11097F59-6DCC-45A4-B2CE-07351C1F9F04}">
            <xm:f>NOT(ISERROR(SEARCH($A$26,AD14)))</xm:f>
            <xm:f>$A$26</xm:f>
            <x14:dxf>
              <font>
                <b/>
                <i val="0"/>
                <color theme="4" tint="0.79998168889431442"/>
              </font>
              <fill>
                <patternFill>
                  <bgColor theme="4" tint="-0.24994659260841701"/>
                </patternFill>
              </fill>
            </x14:dxf>
          </x14:cfRule>
          <x14:cfRule type="containsText" priority="17" operator="containsText" id="{68EB10B6-18E0-487F-B070-C8CC6E75935B}">
            <xm:f>NOT(ISERROR(SEARCH($A$28,AD14)))</xm:f>
            <xm:f>$A$28</xm:f>
            <x14:dxf>
              <font>
                <b/>
                <i val="0"/>
                <color theme="7" tint="0.79998168889431442"/>
              </font>
              <fill>
                <patternFill>
                  <bgColor theme="7"/>
                </patternFill>
              </fill>
            </x14:dxf>
          </x14:cfRule>
          <x14:cfRule type="containsText" priority="18" operator="containsText" id="{B7B20D5A-3B5F-4D0E-9C4F-77F036F12DE0}">
            <xm:f>NOT(ISERROR(SEARCH($A$22,AD14)))</xm:f>
            <xm:f>$A$22</xm:f>
            <x14:dxf>
              <font>
                <b/>
                <i val="0"/>
                <color theme="0"/>
              </font>
              <fill>
                <patternFill>
                  <bgColor rgb="FF7030A0"/>
                </patternFill>
              </fill>
            </x14:dxf>
          </x14:cfRule>
          <xm:sqref>AD14</xm:sqref>
        </x14:conditionalFormatting>
        <x14:conditionalFormatting xmlns:xm="http://schemas.microsoft.com/office/excel/2006/main">
          <x14:cfRule type="containsText" priority="7" operator="containsText" id="{79303658-811C-4751-B4CA-AFC8611E974F}">
            <xm:f>NOT(ISERROR(SEARCH($A$19,AE14)))</xm:f>
            <xm:f>$A$19</xm:f>
            <x14:dxf>
              <font>
                <b/>
                <i val="0"/>
                <color theme="6" tint="0.79998168889431442"/>
              </font>
              <fill>
                <patternFill>
                  <bgColor theme="6"/>
                </patternFill>
              </fill>
            </x14:dxf>
          </x14:cfRule>
          <x14:cfRule type="containsText" priority="8" operator="containsText" id="{0608585A-353F-4A2F-9AD3-336E24F357BA}">
            <xm:f>NOT(ISERROR(SEARCH($A$24,AE14)))</xm:f>
            <xm:f>$A$24</xm:f>
            <x14:dxf>
              <font>
                <b/>
                <i val="0"/>
                <color theme="5" tint="0.79995117038483843"/>
              </font>
              <fill>
                <patternFill>
                  <bgColor theme="5"/>
                </patternFill>
              </fill>
            </x14:dxf>
          </x14:cfRule>
          <x14:cfRule type="containsText" priority="9" operator="containsText" id="{872DFC97-33EC-4EF1-8F0B-2EF6A9457BB6}">
            <xm:f>NOT(ISERROR(SEARCH($A$20,AE14)))</xm:f>
            <xm:f>$A$20</xm:f>
            <x14:dxf>
              <font>
                <b/>
                <i val="0"/>
                <color theme="9" tint="0.79995117038483843"/>
              </font>
              <fill>
                <patternFill>
                  <bgColor theme="9"/>
                </patternFill>
              </fill>
            </x14:dxf>
          </x14:cfRule>
          <x14:cfRule type="containsText" priority="10" operator="containsText" id="{474720DC-6865-4217-A176-C41372040AFE}">
            <xm:f>NOT(ISERROR(SEARCH($A$26,AE14)))</xm:f>
            <xm:f>$A$26</xm:f>
            <x14:dxf>
              <font>
                <b/>
                <i val="0"/>
                <color theme="4" tint="0.79998168889431442"/>
              </font>
              <fill>
                <patternFill>
                  <bgColor theme="4" tint="-0.24994659260841701"/>
                </patternFill>
              </fill>
            </x14:dxf>
          </x14:cfRule>
          <x14:cfRule type="containsText" priority="11" operator="containsText" id="{837BB4A2-884A-4A8B-95CF-88EF3487D4DB}">
            <xm:f>NOT(ISERROR(SEARCH($A$28,AE14)))</xm:f>
            <xm:f>$A$28</xm:f>
            <x14:dxf>
              <font>
                <b/>
                <i val="0"/>
                <color theme="7" tint="0.79998168889431442"/>
              </font>
              <fill>
                <patternFill>
                  <bgColor theme="7"/>
                </patternFill>
              </fill>
            </x14:dxf>
          </x14:cfRule>
          <x14:cfRule type="containsText" priority="12" operator="containsText" id="{98E93163-EB89-4FAA-BEDA-3A8A7E848798}">
            <xm:f>NOT(ISERROR(SEARCH($A$22,AE14)))</xm:f>
            <xm:f>$A$22</xm:f>
            <x14:dxf>
              <font>
                <b/>
                <i val="0"/>
                <color theme="0"/>
              </font>
              <fill>
                <patternFill>
                  <bgColor rgb="FF7030A0"/>
                </patternFill>
              </fill>
            </x14:dxf>
          </x14:cfRule>
          <xm:sqref>AE14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9</vt:i4>
      </vt:variant>
    </vt:vector>
  </HeadingPairs>
  <TitlesOfParts>
    <vt:vector size="9" baseType="lpstr">
      <vt:lpstr>BINP all</vt:lpstr>
      <vt:lpstr>Action Items</vt:lpstr>
      <vt:lpstr>Magnets</vt:lpstr>
      <vt:lpstr>Vacuum</vt:lpstr>
      <vt:lpstr>Power Converter</vt:lpstr>
      <vt:lpstr>Beam Instrumentation</vt:lpstr>
      <vt:lpstr>Injection Extraction</vt:lpstr>
      <vt:lpstr>Special Installations</vt:lpstr>
      <vt:lpstr>Local Cryogenics</vt:lpstr>
    </vt:vector>
  </TitlesOfParts>
  <Company>www.vertex42.com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N.Oepen@gsi.de</dc:creator>
  <dc:description>(c) 2018 Vertex42 LLC. All Rights Reserved.</dc:description>
  <cp:lastModifiedBy>Пользователь Windows</cp:lastModifiedBy>
  <cp:lastPrinted>2019-11-12T11:41:30Z</cp:lastPrinted>
  <dcterms:created xsi:type="dcterms:W3CDTF">2018-03-22T17:25:04Z</dcterms:created>
  <dcterms:modified xsi:type="dcterms:W3CDTF">2019-11-26T11:50:56Z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1.0.0</vt:lpwstr>
  </property>
  <property fmtid="{D5CDD505-2E9C-101B-9397-08002B2CF9AE}" pid="4" name="Source">
    <vt:lpwstr>https://www.vertex42.com/ExcelTemplates/raci-matrix.html</vt:lpwstr>
  </property>
</Properties>
</file>