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8" windowWidth="15960" windowHeight="13176" activeTab="0"/>
  </bookViews>
  <sheets>
    <sheet name="Autovergleich - Vergleichstabel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<sst xmlns="http://schemas.openxmlformats.org/spreadsheetml/2006/main" count="99" uniqueCount="96">
  <si>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Overview of RFQ Parameters</t>
  </si>
  <si>
    <t>#1 WERT</t>
  </si>
  <si>
    <t>Rutherford RFQ</t>
  </si>
  <si>
    <t>CNAO RFQ</t>
  </si>
  <si>
    <t>#2 WERT</t>
  </si>
  <si>
    <t>#3 WERT</t>
  </si>
  <si>
    <t>Med-RFQ Bechthold</t>
  </si>
  <si>
    <t>HLI</t>
  </si>
  <si>
    <t>ReA3 MSU</t>
  </si>
  <si>
    <t>China RFQ Lanzhou</t>
  </si>
  <si>
    <t>BNL</t>
  </si>
  <si>
    <t>FNAL</t>
  </si>
  <si>
    <t>MedAustron</t>
  </si>
  <si>
    <t>Proton-Linac GSI</t>
  </si>
  <si>
    <t>FRANZ vorläufig</t>
  </si>
  <si>
    <t>Spallations-Neutronenquelle ISIS</t>
  </si>
  <si>
    <t>Italian Hadron Therapy</t>
  </si>
  <si>
    <t>Design Parameter</t>
  </si>
  <si>
    <t>Schlecht</t>
  </si>
  <si>
    <t>resonance frequency [MHz]</t>
  </si>
  <si>
    <t>Akzeptabel</t>
  </si>
  <si>
    <t>injection energy [keV/u]</t>
  </si>
  <si>
    <t>Exzellent</t>
  </si>
  <si>
    <t>12 (β=0,005)</t>
  </si>
  <si>
    <t>final energy [keV/u]</t>
  </si>
  <si>
    <t>Perfekt</t>
  </si>
  <si>
    <t>400</t>
  </si>
  <si>
    <t>600</t>
  </si>
  <si>
    <t>753</t>
  </si>
  <si>
    <t>3000</t>
  </si>
  <si>
    <t>700</t>
  </si>
  <si>
    <t>Beam Type</t>
  </si>
  <si>
    <t>H-</t>
  </si>
  <si>
    <t>C4+, H3+</t>
  </si>
  <si>
    <t>U 28+</t>
  </si>
  <si>
    <t>carbon</t>
  </si>
  <si>
    <r>
      <t>H</t>
    </r>
    <r>
      <rPr>
        <vertAlign val="superscript"/>
        <sz val="11"/>
        <color indexed="9"/>
        <rFont val="Helvetica Neue"/>
        <family val="0"/>
      </rPr>
      <t>-</t>
    </r>
  </si>
  <si>
    <t>H3+, C4+ stripping (protons, C6+)</t>
  </si>
  <si>
    <t>Q/A</t>
  </si>
  <si>
    <t xml:space="preserve"> from 0,2 to 0,5</t>
  </si>
  <si>
    <t>-</t>
  </si>
  <si>
    <t>A/Q (Masse/Ladung)</t>
  </si>
  <si>
    <t>größer gleich 3</t>
  </si>
  <si>
    <t>8,5 (max 6)</t>
  </si>
  <si>
    <t>max. 5</t>
  </si>
  <si>
    <t>1</t>
  </si>
  <si>
    <t>duty cycle</t>
  </si>
  <si>
    <t>10 %</t>
  </si>
  <si>
    <t>cw</t>
  </si>
  <si>
    <t>5%</t>
  </si>
  <si>
    <t>acceptance</t>
  </si>
  <si>
    <t>0,6 mm mrad (normalized)</t>
  </si>
  <si>
    <t>0,0583 or 0,3498 π cm mrad (90%)</t>
  </si>
  <si>
    <t>intervane voltage [kV]</t>
  </si>
  <si>
    <t>86,2 (Q/A=0,2)</t>
  </si>
  <si>
    <t>transmission [%]</t>
  </si>
  <si>
    <t>95,2 % (5 mA)</t>
  </si>
  <si>
    <t>82 (external MHB and RFQ)</t>
  </si>
  <si>
    <t>67% ganze LEBT</t>
  </si>
  <si>
    <t>88 % - 94 % (LEBT 61 %)</t>
  </si>
  <si>
    <t>beam current [mA]</t>
  </si>
  <si>
    <t>bei 30 - 40</t>
  </si>
  <si>
    <t>70 - 90</t>
  </si>
  <si>
    <t>150-200</t>
  </si>
  <si>
    <t>power [kW]</t>
  </si>
  <si>
    <t>RF Parameters - setup in Ffm</t>
  </si>
  <si>
    <t>N.V.</t>
  </si>
  <si>
    <r>
      <t>Q</t>
    </r>
    <r>
      <rPr>
        <vertAlign val="subscript"/>
        <sz val="11"/>
        <color indexed="9"/>
        <rFont val="Helvetica Neue"/>
        <family val="0"/>
      </rPr>
      <t>0</t>
    </r>
  </si>
  <si>
    <t>flatness [%]</t>
  </si>
  <si>
    <t>less than ±2,5</t>
  </si>
  <si>
    <t>less than ±1</t>
  </si>
  <si>
    <t>±2</t>
  </si>
  <si>
    <t>±3</t>
  </si>
  <si>
    <t>±1,7</t>
  </si>
  <si>
    <t>shunt impedance [kΩm]</t>
  </si>
  <si>
    <t>80 k ohm</t>
  </si>
  <si>
    <t>coupling [dB] (power coupler)</t>
  </si>
  <si>
    <t>Geometric Parameters</t>
  </si>
  <si>
    <t># rf cells</t>
  </si>
  <si>
    <t>beam hight in tank [mm]</t>
  </si>
  <si>
    <t>147 (over groundplate)</t>
  </si>
  <si>
    <t>stem distance [mm] (inner width)</t>
  </si>
  <si>
    <t>stem thickness [mm]</t>
  </si>
  <si>
    <t>electrode/tank length [mm]</t>
  </si>
  <si>
    <t>Specials</t>
  </si>
  <si>
    <t>no buncher section in modulation</t>
  </si>
  <si>
    <t>Year appr.</t>
  </si>
  <si>
    <t>Source</t>
  </si>
  <si>
    <t>PAC 2005 Tennessee
A.P. Letchford
TESTING, INSTALLATION, COMMISSIONING AND FIRST OPERATION OF THE ISIS RFQ PRE-INJECTOR UPGRADE</t>
  </si>
  <si>
    <t xml:space="preserve">Vormann
EPAC 2008 Genoa
STATUS OF THE LINAC COMPONENTS FOR THE ITALIAN HADRONTHERAPY CENTRE CNAO
</t>
  </si>
  <si>
    <t>Dissertation Vossberg</t>
  </si>
  <si>
    <t xml:space="preserve">Leitner
PAC 2011 New  York
COMMISSIONING RESULTS OF THE RΕA RFQ AT MSU
</t>
  </si>
  <si>
    <t>Email
Fadmar Osmic</t>
  </si>
  <si>
    <t xml:space="preserve">EPAC 2000 Vienna
Vormann
RF-TUNING OF THE ISIS-RFQ
</t>
  </si>
  <si>
    <t>PAC 2009 Vossberg
THE NEW GSI HLI-RFQ FOR CW-OPERATION</t>
  </si>
  <si>
    <t>&gt;90%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</si>
</sst>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-2]\ #,##0"/>
    <numFmt numFmtId="166" formatCode="#,##0%"/>
    <numFmt numFmtId="167" formatCode="0.0000"/>
    <numFmt numFmtId="168" formatCode="#,##0.0%"/>
    <numFmt numFmtId="169" formatCode="0.0"/>
  </numFmts>
  <fonts count="40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 Neue"/>
      <family val="0"/>
    </font>
    <font>
      <vertAlign val="superscript"/>
      <sz val="11"/>
      <color indexed="9"/>
      <name val="Helvetica Neue"/>
      <family val="0"/>
    </font>
    <font>
      <vertAlign val="subscript"/>
      <sz val="11"/>
      <color indexed="9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20"/>
      <color indexed="11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11"/>
      </left>
      <right>
        <color indexed="11"/>
      </right>
      <top>
        <color indexed="11"/>
      </top>
      <bottom style="thick">
        <color indexed="11"/>
      </bottom>
    </border>
    <border>
      <left>
        <color indexed="11"/>
      </left>
      <right style="thick">
        <color indexed="11"/>
      </right>
      <top style="thick">
        <color indexed="11"/>
      </top>
      <bottom>
        <color indexed="11"/>
      </bottom>
    </border>
    <border>
      <left style="thick">
        <color indexed="11"/>
      </left>
      <right style="thin">
        <color indexed="11"/>
      </right>
      <top style="thick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ck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ck">
        <color indexed="11"/>
      </top>
      <bottom style="thin">
        <color indexed="11"/>
      </bottom>
    </border>
    <border>
      <left>
        <color indexed="11"/>
      </left>
      <right style="thick">
        <color indexed="11"/>
      </right>
      <top>
        <color indexed="11"/>
      </top>
      <bottom>
        <color indexed="11"/>
      </bottom>
    </border>
    <border>
      <left style="thick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ck">
        <color indexed="11"/>
      </right>
      <top>
        <color indexed="11"/>
      </top>
      <bottom style="thick">
        <color indexed="11"/>
      </bottom>
    </border>
    <border>
      <left style="thick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ck">
        <color indexed="11"/>
      </bottom>
    </border>
    <border>
      <left>
        <color indexed="11"/>
      </left>
      <right>
        <color indexed="11"/>
      </right>
      <top style="thick">
        <color indexed="11"/>
      </top>
      <bottom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2" fillId="33" borderId="0" xfId="0" applyNumberFormat="1" applyFont="1" applyFill="1" applyBorder="1" applyAlignment="1">
      <alignment horizontal="left" vertical="center" wrapText="1"/>
    </xf>
    <xf numFmtId="2" fontId="2" fillId="33" borderId="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vertical="top" wrapText="1"/>
    </xf>
    <xf numFmtId="0" fontId="1" fillId="35" borderId="13" xfId="0" applyNumberFormat="1" applyFont="1" applyFill="1" applyBorder="1" applyAlignment="1">
      <alignment horizontal="right" vertical="top" wrapText="1"/>
    </xf>
    <xf numFmtId="0" fontId="1" fillId="35" borderId="13" xfId="0" applyNumberFormat="1" applyFont="1" applyFill="1" applyBorder="1" applyAlignment="1">
      <alignment vertical="top" wrapText="1"/>
    </xf>
    <xf numFmtId="4" fontId="1" fillId="35" borderId="13" xfId="0" applyNumberFormat="1" applyFont="1" applyFill="1" applyBorder="1" applyAlignment="1">
      <alignment horizontal="right" vertical="top" wrapText="1"/>
    </xf>
    <xf numFmtId="0" fontId="1" fillId="35" borderId="14" xfId="0" applyNumberFormat="1" applyFont="1" applyFill="1" applyBorder="1" applyAlignment="1">
      <alignment horizontal="right" vertical="top" wrapText="1"/>
    </xf>
    <xf numFmtId="0" fontId="1" fillId="34" borderId="15" xfId="0" applyNumberFormat="1" applyFont="1" applyFill="1" applyBorder="1" applyAlignment="1">
      <alignment horizontal="left" vertical="top" wrapText="1"/>
    </xf>
    <xf numFmtId="0" fontId="1" fillId="35" borderId="16" xfId="0" applyNumberFormat="1" applyFont="1" applyFill="1" applyBorder="1" applyAlignment="1">
      <alignment vertical="top" wrapText="1"/>
    </xf>
    <xf numFmtId="0" fontId="1" fillId="35" borderId="17" xfId="0" applyNumberFormat="1" applyFont="1" applyFill="1" applyBorder="1" applyAlignment="1">
      <alignment horizontal="right" vertical="top" wrapText="1"/>
    </xf>
    <xf numFmtId="0" fontId="1" fillId="35" borderId="17" xfId="0" applyNumberFormat="1" applyFont="1" applyFill="1" applyBorder="1" applyAlignment="1">
      <alignment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164" fontId="1" fillId="35" borderId="17" xfId="0" applyNumberFormat="1" applyFont="1" applyFill="1" applyBorder="1" applyAlignment="1">
      <alignment horizontal="right" vertical="top" wrapText="1"/>
    </xf>
    <xf numFmtId="0" fontId="1" fillId="35" borderId="18" xfId="0" applyNumberFormat="1" applyFont="1" applyFill="1" applyBorder="1" applyAlignment="1">
      <alignment horizontal="right" vertical="top" wrapText="1"/>
    </xf>
    <xf numFmtId="165" fontId="1" fillId="35" borderId="17" xfId="0" applyNumberFormat="1" applyFont="1" applyFill="1" applyBorder="1" applyAlignment="1">
      <alignment vertical="top" wrapText="1"/>
    </xf>
    <xf numFmtId="3" fontId="1" fillId="35" borderId="17" xfId="0" applyNumberFormat="1" applyFont="1" applyFill="1" applyBorder="1" applyAlignment="1">
      <alignment horizontal="right" vertical="top" wrapText="1"/>
    </xf>
    <xf numFmtId="3" fontId="1" fillId="35" borderId="18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vertical="top" wrapText="1"/>
    </xf>
    <xf numFmtId="49" fontId="1" fillId="35" borderId="17" xfId="0" applyNumberFormat="1" applyFont="1" applyFill="1" applyBorder="1" applyAlignment="1">
      <alignment horizontal="right" vertical="top" wrapText="1"/>
    </xf>
    <xf numFmtId="1" fontId="1" fillId="35" borderId="17" xfId="0" applyNumberFormat="1" applyFont="1" applyFill="1" applyBorder="1" applyAlignment="1">
      <alignment horizontal="right" vertical="top" wrapText="1"/>
    </xf>
    <xf numFmtId="49" fontId="1" fillId="35" borderId="18" xfId="0" applyNumberFormat="1" applyFont="1" applyFill="1" applyBorder="1" applyAlignment="1">
      <alignment horizontal="right" vertical="top" wrapText="1"/>
    </xf>
    <xf numFmtId="2" fontId="1" fillId="35" borderId="17" xfId="0" applyNumberFormat="1" applyFont="1" applyFill="1" applyBorder="1" applyAlignment="1">
      <alignment horizontal="right" vertical="top" wrapText="1"/>
    </xf>
    <xf numFmtId="166" fontId="1" fillId="35" borderId="17" xfId="0" applyNumberFormat="1" applyFont="1" applyFill="1" applyBorder="1" applyAlignment="1">
      <alignment horizontal="right" vertical="top" wrapText="1"/>
    </xf>
    <xf numFmtId="167" fontId="1" fillId="35" borderId="17" xfId="0" applyNumberFormat="1" applyFont="1" applyFill="1" applyBorder="1" applyAlignment="1">
      <alignment horizontal="right" vertical="top" wrapText="1"/>
    </xf>
    <xf numFmtId="0" fontId="2" fillId="34" borderId="15" xfId="0" applyNumberFormat="1" applyFont="1" applyFill="1" applyBorder="1" applyAlignment="1">
      <alignment horizontal="left" vertical="top" wrapText="1"/>
    </xf>
    <xf numFmtId="166" fontId="2" fillId="35" borderId="17" xfId="0" applyNumberFormat="1" applyFont="1" applyFill="1" applyBorder="1" applyAlignment="1">
      <alignment horizontal="right" vertical="top" wrapText="1"/>
    </xf>
    <xf numFmtId="0" fontId="2" fillId="35" borderId="17" xfId="0" applyNumberFormat="1" applyFont="1" applyFill="1" applyBorder="1" applyAlignment="1">
      <alignment horizontal="right" vertical="top" wrapText="1"/>
    </xf>
    <xf numFmtId="168" fontId="2" fillId="35" borderId="17" xfId="0" applyNumberFormat="1" applyFont="1" applyFill="1" applyBorder="1" applyAlignment="1">
      <alignment horizontal="right" vertical="top" wrapText="1"/>
    </xf>
    <xf numFmtId="2" fontId="2" fillId="35" borderId="17" xfId="0" applyNumberFormat="1" applyFont="1" applyFill="1" applyBorder="1" applyAlignment="1">
      <alignment horizontal="right" vertical="top" wrapText="1"/>
    </xf>
    <xf numFmtId="0" fontId="2" fillId="35" borderId="18" xfId="0" applyNumberFormat="1" applyFont="1" applyFill="1" applyBorder="1" applyAlignment="1">
      <alignment horizontal="right" vertical="top" wrapText="1"/>
    </xf>
    <xf numFmtId="165" fontId="1" fillId="35" borderId="17" xfId="0" applyNumberFormat="1" applyFont="1" applyFill="1" applyBorder="1" applyAlignment="1">
      <alignment horizontal="right" vertical="top" wrapText="1"/>
    </xf>
    <xf numFmtId="165" fontId="1" fillId="35" borderId="18" xfId="0" applyNumberFormat="1" applyFont="1" applyFill="1" applyBorder="1" applyAlignment="1">
      <alignment horizontal="right" vertical="top" wrapText="1"/>
    </xf>
    <xf numFmtId="169" fontId="1" fillId="35" borderId="17" xfId="0" applyNumberFormat="1" applyFont="1" applyFill="1" applyBorder="1" applyAlignment="1">
      <alignment horizontal="right" vertical="top" wrapText="1"/>
    </xf>
    <xf numFmtId="0" fontId="1" fillId="35" borderId="18" xfId="0" applyNumberFormat="1" applyFont="1" applyFill="1" applyBorder="1" applyAlignment="1">
      <alignment vertical="top" wrapText="1"/>
    </xf>
    <xf numFmtId="4" fontId="2" fillId="35" borderId="17" xfId="0" applyNumberFormat="1" applyFont="1" applyFill="1" applyBorder="1" applyAlignment="1">
      <alignment horizontal="right" vertical="top" wrapText="1"/>
    </xf>
    <xf numFmtId="3" fontId="2" fillId="35" borderId="17" xfId="0" applyNumberFormat="1" applyFont="1" applyFill="1" applyBorder="1" applyAlignment="1">
      <alignment horizontal="right" vertical="top" wrapText="1"/>
    </xf>
    <xf numFmtId="0" fontId="2" fillId="34" borderId="19" xfId="0" applyNumberFormat="1" applyFont="1" applyFill="1" applyBorder="1" applyAlignment="1">
      <alignment horizontal="left" vertical="top" wrapText="1"/>
    </xf>
    <xf numFmtId="0" fontId="1" fillId="35" borderId="20" xfId="0" applyNumberFormat="1" applyFont="1" applyFill="1" applyBorder="1" applyAlignment="1">
      <alignment vertical="top" wrapText="1"/>
    </xf>
    <xf numFmtId="0" fontId="1" fillId="35" borderId="21" xfId="0" applyNumberFormat="1" applyFont="1" applyFill="1" applyBorder="1" applyAlignment="1">
      <alignment horizontal="right" vertical="top" wrapText="1"/>
    </xf>
    <xf numFmtId="0" fontId="1" fillId="35" borderId="21" xfId="0" applyNumberFormat="1" applyFont="1" applyFill="1" applyBorder="1" applyAlignment="1">
      <alignment vertical="top" wrapText="1"/>
    </xf>
    <xf numFmtId="2" fontId="1" fillId="35" borderId="21" xfId="0" applyNumberFormat="1" applyFont="1" applyFill="1" applyBorder="1" applyAlignment="1">
      <alignment horizontal="right" vertical="top" wrapText="1"/>
    </xf>
    <xf numFmtId="2" fontId="2" fillId="35" borderId="21" xfId="0" applyNumberFormat="1" applyFont="1" applyFill="1" applyBorder="1" applyAlignment="1">
      <alignment horizontal="right" vertical="top" wrapText="1"/>
    </xf>
    <xf numFmtId="0" fontId="1" fillId="35" borderId="22" xfId="0" applyNumberFormat="1" applyFont="1" applyFill="1" applyBorder="1" applyAlignment="1">
      <alignment horizontal="right" vertical="top" wrapText="1"/>
    </xf>
    <xf numFmtId="0" fontId="2" fillId="35" borderId="23" xfId="0" applyNumberFormat="1" applyFont="1" applyFill="1" applyBorder="1" applyAlignment="1">
      <alignment vertical="center" wrapText="1"/>
    </xf>
    <xf numFmtId="2" fontId="2" fillId="35" borderId="23" xfId="0" applyNumberFormat="1" applyFont="1" applyFill="1" applyBorder="1" applyAlignment="1">
      <alignment vertical="center" wrapText="1"/>
    </xf>
    <xf numFmtId="0" fontId="2" fillId="35" borderId="23" xfId="0" applyNumberFormat="1" applyFont="1" applyFill="1" applyBorder="1" applyAlignment="1">
      <alignment horizontal="right" vertical="center" wrapText="1"/>
    </xf>
    <xf numFmtId="1" fontId="2" fillId="35" borderId="23" xfId="0" applyNumberFormat="1" applyFont="1" applyFill="1" applyBorder="1" applyAlignment="1">
      <alignment horizontal="right" vertical="center" wrapText="1"/>
    </xf>
    <xf numFmtId="0" fontId="2" fillId="35" borderId="0" xfId="0" applyNumberFormat="1" applyFont="1" applyFill="1" applyBorder="1" applyAlignment="1">
      <alignment vertical="center" wrapText="1"/>
    </xf>
    <xf numFmtId="2" fontId="2" fillId="35" borderId="0" xfId="0" applyNumberFormat="1" applyFont="1" applyFill="1" applyBorder="1" applyAlignment="1">
      <alignment vertical="center" wrapText="1"/>
    </xf>
    <xf numFmtId="0" fontId="2" fillId="35" borderId="0" xfId="0" applyNumberFormat="1" applyFont="1" applyFill="1" applyBorder="1" applyAlignment="1">
      <alignment horizontal="left" vertical="center" wrapText="1"/>
    </xf>
    <xf numFmtId="0" fontId="2" fillId="35" borderId="0" xfId="0" applyNumberFormat="1" applyFont="1" applyFill="1" applyBorder="1" applyAlignment="1">
      <alignment horizontal="right" vertical="center" wrapText="1"/>
    </xf>
    <xf numFmtId="2" fontId="2" fillId="35" borderId="0" xfId="0" applyNumberFormat="1" applyFont="1" applyFill="1" applyBorder="1" applyAlignment="1">
      <alignment horizontal="left" vertical="center" wrapText="1"/>
    </xf>
    <xf numFmtId="1" fontId="2" fillId="35" borderId="0" xfId="0" applyNumberFormat="1" applyFont="1" applyFill="1" applyBorder="1" applyAlignment="1">
      <alignment horizontal="right" vertical="center" wrapText="1"/>
    </xf>
    <xf numFmtId="9" fontId="2" fillId="35" borderId="17" xfId="0" applyNumberFormat="1" applyFont="1" applyFill="1" applyBorder="1" applyAlignment="1">
      <alignment horizontal="righ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36E72"/>
      <rgbColor rgb="00FFFFFF"/>
      <rgbColor rgb="009AA2A6"/>
      <rgbColor rgb="00C3C9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2228850</xdr:colOff>
      <xdr:row>0</xdr:row>
      <xdr:rowOff>923925</xdr:rowOff>
    </xdr:from>
    <xdr:to>
      <xdr:col>9</xdr:col>
      <xdr:colOff>2381250</xdr:colOff>
      <xdr:row>0</xdr:row>
      <xdr:rowOff>2619375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923925"/>
          <a:ext cx="2533650" cy="16859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2295525</xdr:colOff>
      <xdr:row>0</xdr:row>
      <xdr:rowOff>904875</xdr:rowOff>
    </xdr:from>
    <xdr:to>
      <xdr:col>9</xdr:col>
      <xdr:colOff>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697" r="6632"/>
        <a:stretch>
          <a:fillRect/>
        </a:stretch>
      </xdr:blipFill>
      <xdr:spPr>
        <a:xfrm>
          <a:off x="8105775" y="904875"/>
          <a:ext cx="2466975" cy="17430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12</xdr:col>
      <xdr:colOff>2428875</xdr:colOff>
      <xdr:row>0</xdr:row>
      <xdr:rowOff>923925</xdr:rowOff>
    </xdr:from>
    <xdr:to>
      <xdr:col>13</xdr:col>
      <xdr:colOff>2362200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08" t="-279" r="508" b="279"/>
        <a:stretch>
          <a:fillRect/>
        </a:stretch>
      </xdr:blipFill>
      <xdr:spPr>
        <a:xfrm>
          <a:off x="20173950" y="923925"/>
          <a:ext cx="2466975" cy="17430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0</xdr:colOff>
      <xdr:row>0</xdr:row>
      <xdr:rowOff>904875</xdr:rowOff>
    </xdr:from>
    <xdr:to>
      <xdr:col>11</xdr:col>
      <xdr:colOff>76200</xdr:colOff>
      <xdr:row>0</xdr:row>
      <xdr:rowOff>2619375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l="57" t="3761" r="-57" b="39511"/>
        <a:stretch>
          <a:fillRect/>
        </a:stretch>
      </xdr:blipFill>
      <xdr:spPr>
        <a:xfrm>
          <a:off x="12954000" y="904875"/>
          <a:ext cx="2457450" cy="17145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12</xdr:col>
      <xdr:colOff>104775</xdr:colOff>
      <xdr:row>0</xdr:row>
      <xdr:rowOff>923925</xdr:rowOff>
    </xdr:from>
    <xdr:to>
      <xdr:col>13</xdr:col>
      <xdr:colOff>85725</xdr:colOff>
      <xdr:row>1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rcRect l="4954" t="3440" r="2954" b="3842"/>
        <a:stretch>
          <a:fillRect/>
        </a:stretch>
      </xdr:blipFill>
      <xdr:spPr>
        <a:xfrm>
          <a:off x="17849850" y="923925"/>
          <a:ext cx="2514600" cy="1781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13</xdr:col>
      <xdr:colOff>2343150</xdr:colOff>
      <xdr:row>0</xdr:row>
      <xdr:rowOff>923925</xdr:rowOff>
    </xdr:from>
    <xdr:to>
      <xdr:col>14</xdr:col>
      <xdr:colOff>2400300</xdr:colOff>
      <xdr:row>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rcRect l="498" r="337"/>
        <a:stretch>
          <a:fillRect/>
        </a:stretch>
      </xdr:blipFill>
      <xdr:spPr>
        <a:xfrm>
          <a:off x="22621875" y="923925"/>
          <a:ext cx="2428875" cy="17240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11</xdr:col>
      <xdr:colOff>9525</xdr:colOff>
      <xdr:row>0</xdr:row>
      <xdr:rowOff>914400</xdr:rowOff>
    </xdr:from>
    <xdr:to>
      <xdr:col>12</xdr:col>
      <xdr:colOff>95250</xdr:colOff>
      <xdr:row>1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344775" y="914400"/>
          <a:ext cx="2495550" cy="17430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0</xdr:colOff>
      <xdr:row>0</xdr:row>
      <xdr:rowOff>914400</xdr:rowOff>
    </xdr:from>
    <xdr:to>
      <xdr:col>4</xdr:col>
      <xdr:colOff>66675</xdr:colOff>
      <xdr:row>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rcRect t="39559" b="10569"/>
        <a:stretch>
          <a:fillRect/>
        </a:stretch>
      </xdr:blipFill>
      <xdr:spPr>
        <a:xfrm>
          <a:off x="3429000" y="914400"/>
          <a:ext cx="2447925" cy="17335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2314575</xdr:colOff>
      <xdr:row>0</xdr:row>
      <xdr:rowOff>914400</xdr:rowOff>
    </xdr:from>
    <xdr:to>
      <xdr:col>4</xdr:col>
      <xdr:colOff>2352675</xdr:colOff>
      <xdr:row>0</xdr:row>
      <xdr:rowOff>2609850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rcRect l="10989" t="11543" r="10937" b="11961"/>
        <a:stretch>
          <a:fillRect/>
        </a:stretch>
      </xdr:blipFill>
      <xdr:spPr>
        <a:xfrm>
          <a:off x="5743575" y="914400"/>
          <a:ext cx="2419350" cy="16859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15</xdr:col>
      <xdr:colOff>2171700</xdr:colOff>
      <xdr:row>0</xdr:row>
      <xdr:rowOff>838200</xdr:rowOff>
    </xdr:from>
    <xdr:to>
      <xdr:col>17</xdr:col>
      <xdr:colOff>9525</xdr:colOff>
      <xdr:row>1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231975" y="838200"/>
          <a:ext cx="2600325" cy="1819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14</xdr:col>
      <xdr:colOff>2200275</xdr:colOff>
      <xdr:row>0</xdr:row>
      <xdr:rowOff>847725</xdr:rowOff>
    </xdr:from>
    <xdr:to>
      <xdr:col>16</xdr:col>
      <xdr:colOff>0</xdr:colOff>
      <xdr:row>1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rcRect l="-73" t="21638" r="-129" b="21667"/>
        <a:stretch>
          <a:fillRect/>
        </a:stretch>
      </xdr:blipFill>
      <xdr:spPr>
        <a:xfrm>
          <a:off x="24850725" y="847725"/>
          <a:ext cx="2590800" cy="1819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17</xdr:col>
      <xdr:colOff>47625</xdr:colOff>
      <xdr:row>0</xdr:row>
      <xdr:rowOff>1057275</xdr:rowOff>
    </xdr:to>
    <xdr:sp>
      <xdr:nvSpPr>
        <xdr:cNvPr id="12" name="Rectangle 12"/>
        <xdr:cNvSpPr>
          <a:spLocks/>
        </xdr:cNvSpPr>
      </xdr:nvSpPr>
      <xdr:spPr>
        <a:xfrm>
          <a:off x="3429000" y="38100"/>
          <a:ext cx="26441400" cy="1019175"/>
        </a:xfrm>
        <a:prstGeom prst="rect">
          <a:avLst/>
        </a:prstGeom>
        <a:solidFill>
          <a:srgbClr val="354851"/>
        </a:solidFill>
        <a:ln w="38100" cmpd="sng">
          <a:noFill/>
        </a:ln>
      </xdr:spPr>
      <xdr:txBody>
        <a:bodyPr vertOverflow="clip" wrap="square" lIns="50800" tIns="50800" rIns="50800" bIns="5080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Helvetica Neue"/>
              <a:ea typeface="Helvetica Neue"/>
              <a:cs typeface="Helvetica Neue"/>
            </a:rPr>
            <a:t>Overview of RFQs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showGridLines="0" tabSelected="1" zoomScale="80" zoomScaleNormal="80" zoomScalePageLayoutView="0" workbookViewId="0" topLeftCell="A1">
      <selection activeCell="K1" sqref="K1"/>
    </sheetView>
  </sheetViews>
  <sheetFormatPr defaultColWidth="11.19921875" defaultRowHeight="19.5" customHeight="1"/>
  <cols>
    <col min="1" max="1" width="0.3046875" style="1" customWidth="1"/>
    <col min="2" max="2" width="35.69921875" style="1" customWidth="1"/>
    <col min="3" max="3" width="9.69921875" style="1" hidden="1" customWidth="1"/>
    <col min="4" max="5" width="25" style="1" customWidth="1"/>
    <col min="6" max="7" width="8.796875" style="1" hidden="1" customWidth="1"/>
    <col min="8" max="8" width="20.296875" style="1" hidden="1" customWidth="1"/>
    <col min="9" max="11" width="25" style="1" customWidth="1"/>
    <col min="12" max="12" width="25.296875" style="1" customWidth="1"/>
    <col min="13" max="13" width="26.59765625" style="1" customWidth="1"/>
    <col min="14" max="14" width="24.8984375" style="1" customWidth="1"/>
    <col min="15" max="15" width="25.296875" style="1" customWidth="1"/>
    <col min="16" max="17" width="25" style="1" customWidth="1"/>
    <col min="18" max="16384" width="10.296875" style="1" customWidth="1"/>
  </cols>
  <sheetData>
    <row r="1" ht="207.75" customHeight="1"/>
    <row r="2" spans="2:17" ht="21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/>
      <c r="I2" s="2" t="s">
        <v>6</v>
      </c>
      <c r="J2" s="3" t="s">
        <v>7</v>
      </c>
      <c r="K2" s="2" t="s">
        <v>8</v>
      </c>
      <c r="L2" s="2" t="s">
        <v>9</v>
      </c>
      <c r="M2" s="3" t="s">
        <v>10</v>
      </c>
      <c r="N2" s="2" t="s">
        <v>11</v>
      </c>
      <c r="O2" s="2" t="s">
        <v>12</v>
      </c>
      <c r="P2" s="2" t="s">
        <v>13</v>
      </c>
      <c r="Q2" s="2" t="s">
        <v>14</v>
      </c>
    </row>
    <row r="3" spans="2:17" ht="35.25" customHeight="1">
      <c r="B3" s="4"/>
      <c r="C3" s="4"/>
      <c r="D3" s="4" t="s">
        <v>15</v>
      </c>
      <c r="E3" s="4" t="s">
        <v>16</v>
      </c>
      <c r="F3" s="4"/>
      <c r="G3" s="4"/>
      <c r="H3" s="4"/>
      <c r="I3" s="4"/>
      <c r="J3" s="5"/>
      <c r="K3" s="4"/>
      <c r="L3" s="4"/>
      <c r="M3" s="5"/>
      <c r="N3" s="4"/>
      <c r="O3" s="4"/>
      <c r="P3" s="4"/>
      <c r="Q3" s="4"/>
    </row>
    <row r="4" spans="2:17" ht="22.5" customHeight="1">
      <c r="B4" s="6" t="s">
        <v>17</v>
      </c>
      <c r="C4" s="7">
        <f>IF("#REF!"=$H$7,5,IF("#REF!"=$H$6,4,IF("#REF!"="#REF!",3,IF("#REF!"=$H$5,2,IF("#REF!"=$H$4,1,IF("#REF!"=$H$18,"",))))))</f>
        <v>3</v>
      </c>
      <c r="D4" s="8"/>
      <c r="E4" s="8"/>
      <c r="F4" s="9">
        <f aca="true" t="shared" si="0" ref="F4:G7">IF("#REF!"=$H$7,5,IF("#REF!"=$H$6,4,IF("#REF!"="#REF!",3,IF("#REF!"=$H$5,2,IF("#REF!"=$H$4,1,IF("#REF!"=$H$18,"",))))))</f>
        <v>3</v>
      </c>
      <c r="G4" s="9">
        <f t="shared" si="0"/>
        <v>3</v>
      </c>
      <c r="H4" s="9" t="s">
        <v>18</v>
      </c>
      <c r="I4" s="8"/>
      <c r="J4" s="10"/>
      <c r="K4" s="8"/>
      <c r="L4" s="8"/>
      <c r="M4" s="10"/>
      <c r="N4" s="8"/>
      <c r="O4" s="8"/>
      <c r="P4" s="8"/>
      <c r="Q4" s="11"/>
    </row>
    <row r="5" spans="2:17" ht="21" customHeight="1">
      <c r="B5" s="12" t="s">
        <v>19</v>
      </c>
      <c r="C5" s="13">
        <f>IF("#REF!"=$H$7,5,IF("#REF!"=$H$6,4,IF("#REF!"="#REF!",3,IF("#REF!"=$H$5,2,IF("#REF!"=$H$4,1,IF("#REF!"=$H$18,"",))))))</f>
        <v>3</v>
      </c>
      <c r="D5" s="14">
        <v>202.5</v>
      </c>
      <c r="E5" s="14">
        <v>216.8</v>
      </c>
      <c r="F5" s="15">
        <f t="shared" si="0"/>
        <v>3</v>
      </c>
      <c r="G5" s="15">
        <f t="shared" si="0"/>
        <v>3</v>
      </c>
      <c r="H5" s="15" t="s">
        <v>20</v>
      </c>
      <c r="I5" s="14">
        <v>217</v>
      </c>
      <c r="J5" s="16">
        <v>108.48</v>
      </c>
      <c r="K5" s="14">
        <v>80.5</v>
      </c>
      <c r="L5" s="14">
        <v>100</v>
      </c>
      <c r="M5" s="17">
        <v>100.625</v>
      </c>
      <c r="N5" s="14">
        <v>201.25</v>
      </c>
      <c r="O5" s="14">
        <v>216.6</v>
      </c>
      <c r="P5" s="14">
        <v>325</v>
      </c>
      <c r="Q5" s="18">
        <v>175</v>
      </c>
    </row>
    <row r="6" spans="2:17" ht="21" customHeight="1">
      <c r="B6" s="12" t="s">
        <v>21</v>
      </c>
      <c r="C6" s="13">
        <f>IF("#REF!"=$H$7,5,IF("#REF!"=$H$6,4,IF("#REF!"="#REF!",3,IF("#REF!"=$H$5,2,IF("#REF!"=$H$4,1,IF("#REF!"=$H$18,"",))))))</f>
        <v>3</v>
      </c>
      <c r="D6" s="14">
        <v>35</v>
      </c>
      <c r="E6" s="14">
        <v>8</v>
      </c>
      <c r="F6" s="15">
        <f t="shared" si="0"/>
        <v>3</v>
      </c>
      <c r="G6" s="15">
        <f t="shared" si="0"/>
        <v>3</v>
      </c>
      <c r="H6" s="19" t="s">
        <v>22</v>
      </c>
      <c r="I6" s="20">
        <v>8</v>
      </c>
      <c r="J6" s="20">
        <v>4</v>
      </c>
      <c r="K6" s="14" t="s">
        <v>23</v>
      </c>
      <c r="L6" s="20"/>
      <c r="M6" s="20">
        <v>17</v>
      </c>
      <c r="N6" s="20">
        <v>35</v>
      </c>
      <c r="O6" s="20">
        <v>8</v>
      </c>
      <c r="P6" s="20">
        <v>95</v>
      </c>
      <c r="Q6" s="21">
        <v>120</v>
      </c>
    </row>
    <row r="7" spans="2:17" ht="21" customHeight="1">
      <c r="B7" s="12" t="s">
        <v>24</v>
      </c>
      <c r="C7" s="13">
        <f>IF("#REF!"=$H$7,5,IF("#REF!"=$H$6,4,IF("#REF!"="#REF!",3,IF("#REF!"=$H$5,2,IF("#REF!"=$H$4,1,IF("#REF!"=$H$18,"",))))))</f>
        <v>3</v>
      </c>
      <c r="D7" s="20">
        <v>665</v>
      </c>
      <c r="E7" s="20">
        <v>400</v>
      </c>
      <c r="F7" s="15">
        <f t="shared" si="0"/>
        <v>3</v>
      </c>
      <c r="G7" s="15">
        <f t="shared" si="0"/>
        <v>3</v>
      </c>
      <c r="H7" s="22" t="s">
        <v>25</v>
      </c>
      <c r="I7" s="23" t="s">
        <v>26</v>
      </c>
      <c r="J7" s="24">
        <v>300</v>
      </c>
      <c r="K7" s="20">
        <v>600</v>
      </c>
      <c r="L7" s="23" t="s">
        <v>27</v>
      </c>
      <c r="M7" s="24">
        <v>300</v>
      </c>
      <c r="N7" s="23" t="s">
        <v>28</v>
      </c>
      <c r="O7" s="23" t="s">
        <v>26</v>
      </c>
      <c r="P7" s="23" t="s">
        <v>29</v>
      </c>
      <c r="Q7" s="25" t="s">
        <v>30</v>
      </c>
    </row>
    <row r="8" spans="2:17" ht="21" customHeight="1">
      <c r="B8" s="12" t="s">
        <v>31</v>
      </c>
      <c r="C8" s="13"/>
      <c r="D8" s="20" t="s">
        <v>32</v>
      </c>
      <c r="E8" s="20" t="s">
        <v>33</v>
      </c>
      <c r="F8" s="15"/>
      <c r="G8" s="15"/>
      <c r="H8" s="22"/>
      <c r="I8" s="23"/>
      <c r="J8" s="24" t="s">
        <v>34</v>
      </c>
      <c r="K8" s="20"/>
      <c r="L8" s="23" t="s">
        <v>35</v>
      </c>
      <c r="M8" s="24"/>
      <c r="N8" s="23" t="s">
        <v>36</v>
      </c>
      <c r="O8" s="23" t="s">
        <v>37</v>
      </c>
      <c r="P8" s="23"/>
      <c r="Q8" s="25"/>
    </row>
    <row r="9" spans="2:17" ht="21" customHeight="1">
      <c r="B9" s="12" t="s">
        <v>38</v>
      </c>
      <c r="C9" s="13"/>
      <c r="D9" s="23"/>
      <c r="E9" s="23"/>
      <c r="F9" s="15">
        <f aca="true" t="shared" si="1" ref="F9:G15">IF("#REF!"=$H$7,5,IF("#REF!"=$H$6,4,IF("#REF!"="#REF!",3,IF("#REF!"=$H$5,2,IF("#REF!"=$H$4,1,IF("#REF!"=$H$18,"",))))))</f>
        <v>3</v>
      </c>
      <c r="G9" s="15">
        <f t="shared" si="1"/>
        <v>3</v>
      </c>
      <c r="H9" s="22"/>
      <c r="I9" s="23"/>
      <c r="J9" s="26"/>
      <c r="K9" s="23" t="s">
        <v>39</v>
      </c>
      <c r="L9" s="23"/>
      <c r="M9" s="26" t="s">
        <v>40</v>
      </c>
      <c r="N9" s="23"/>
      <c r="O9" s="23"/>
      <c r="P9" s="23"/>
      <c r="Q9" s="25"/>
    </row>
    <row r="10" spans="2:17" ht="21" customHeight="1">
      <c r="B10" s="12" t="s">
        <v>41</v>
      </c>
      <c r="C10" s="13"/>
      <c r="D10" s="23"/>
      <c r="E10" s="23" t="s">
        <v>42</v>
      </c>
      <c r="F10" s="15">
        <f t="shared" si="1"/>
        <v>3</v>
      </c>
      <c r="G10" s="15">
        <f t="shared" si="1"/>
        <v>3</v>
      </c>
      <c r="H10" s="22"/>
      <c r="I10" s="23"/>
      <c r="J10" s="26" t="s">
        <v>43</v>
      </c>
      <c r="K10" s="23" t="s">
        <v>44</v>
      </c>
      <c r="L10" s="23"/>
      <c r="M10" s="26">
        <v>6.25</v>
      </c>
      <c r="N10" s="23"/>
      <c r="O10" s="23"/>
      <c r="P10" s="23"/>
      <c r="Q10" s="25" t="s">
        <v>45</v>
      </c>
    </row>
    <row r="11" spans="2:17" ht="21" customHeight="1">
      <c r="B11" s="12" t="s">
        <v>46</v>
      </c>
      <c r="C11" s="13"/>
      <c r="D11" s="23" t="s">
        <v>47</v>
      </c>
      <c r="E11" s="23"/>
      <c r="F11" s="15">
        <f t="shared" si="1"/>
        <v>3</v>
      </c>
      <c r="G11" s="15">
        <f t="shared" si="1"/>
        <v>3</v>
      </c>
      <c r="H11" s="22"/>
      <c r="I11" s="23"/>
      <c r="J11" s="27">
        <v>0.25</v>
      </c>
      <c r="K11" s="23" t="s">
        <v>48</v>
      </c>
      <c r="L11" s="23" t="s">
        <v>49</v>
      </c>
      <c r="M11" s="27">
        <v>0.1</v>
      </c>
      <c r="N11" s="27">
        <v>0.1</v>
      </c>
      <c r="O11" s="23"/>
      <c r="P11" s="23"/>
      <c r="Q11" s="25" t="s">
        <v>48</v>
      </c>
    </row>
    <row r="12" spans="2:17" ht="20.25" customHeight="1">
      <c r="B12" s="12" t="s">
        <v>50</v>
      </c>
      <c r="C12" s="13"/>
      <c r="D12" s="14"/>
      <c r="E12" s="14"/>
      <c r="F12" s="15">
        <f t="shared" si="1"/>
        <v>3</v>
      </c>
      <c r="G12" s="15">
        <f t="shared" si="1"/>
        <v>3</v>
      </c>
      <c r="H12" s="15"/>
      <c r="I12" s="14"/>
      <c r="J12" s="26">
        <v>0.07</v>
      </c>
      <c r="K12" s="14" t="s">
        <v>51</v>
      </c>
      <c r="L12" s="14"/>
      <c r="M12" s="28" t="s">
        <v>52</v>
      </c>
      <c r="N12" s="14"/>
      <c r="O12" s="14"/>
      <c r="P12" s="14"/>
      <c r="Q12" s="18"/>
    </row>
    <row r="13" spans="2:17" ht="20.25" customHeight="1">
      <c r="B13" s="12" t="s">
        <v>53</v>
      </c>
      <c r="C13" s="13"/>
      <c r="D13" s="14">
        <v>90</v>
      </c>
      <c r="E13" s="14"/>
      <c r="F13" s="15">
        <f t="shared" si="1"/>
        <v>3</v>
      </c>
      <c r="G13" s="15">
        <f t="shared" si="1"/>
        <v>3</v>
      </c>
      <c r="H13" s="15"/>
      <c r="I13" s="14"/>
      <c r="J13" s="24">
        <v>55</v>
      </c>
      <c r="K13" s="14" t="s">
        <v>54</v>
      </c>
      <c r="L13" s="14">
        <v>120</v>
      </c>
      <c r="M13" s="24">
        <v>70</v>
      </c>
      <c r="N13" s="14">
        <v>72</v>
      </c>
      <c r="O13" s="14"/>
      <c r="P13" s="14">
        <v>80</v>
      </c>
      <c r="Q13" s="18">
        <v>75</v>
      </c>
    </row>
    <row r="14" spans="2:17" ht="20.25" customHeight="1">
      <c r="B14" s="29" t="s">
        <v>55</v>
      </c>
      <c r="C14" s="13"/>
      <c r="D14" s="30">
        <v>0.95</v>
      </c>
      <c r="E14" s="31"/>
      <c r="F14" s="15">
        <f t="shared" si="1"/>
        <v>3</v>
      </c>
      <c r="G14" s="15">
        <f t="shared" si="1"/>
        <v>3</v>
      </c>
      <c r="H14" s="15"/>
      <c r="I14" s="31"/>
      <c r="J14" s="32" t="s">
        <v>56</v>
      </c>
      <c r="K14" s="31" t="s">
        <v>57</v>
      </c>
      <c r="L14" s="58">
        <v>0.95</v>
      </c>
      <c r="M14" s="33" t="s">
        <v>95</v>
      </c>
      <c r="N14" s="31" t="s">
        <v>58</v>
      </c>
      <c r="O14" s="31" t="s">
        <v>59</v>
      </c>
      <c r="P14" s="31"/>
      <c r="Q14" s="34"/>
    </row>
    <row r="15" spans="2:17" ht="20.25" customHeight="1">
      <c r="B15" s="12" t="s">
        <v>60</v>
      </c>
      <c r="C15" s="13"/>
      <c r="D15" s="14" t="s">
        <v>61</v>
      </c>
      <c r="E15" s="14"/>
      <c r="F15" s="15">
        <f t="shared" si="1"/>
        <v>3</v>
      </c>
      <c r="G15" s="15">
        <f t="shared" si="1"/>
        <v>3</v>
      </c>
      <c r="H15" s="15"/>
      <c r="I15" s="14"/>
      <c r="J15" s="26"/>
      <c r="K15" s="14"/>
      <c r="L15" s="14">
        <v>100</v>
      </c>
      <c r="M15" s="24">
        <v>10</v>
      </c>
      <c r="N15" s="14">
        <v>60</v>
      </c>
      <c r="O15" s="14">
        <v>4</v>
      </c>
      <c r="P15" s="14" t="s">
        <v>62</v>
      </c>
      <c r="Q15" s="18" t="s">
        <v>63</v>
      </c>
    </row>
    <row r="16" spans="2:17" ht="20.25" customHeight="1">
      <c r="B16" s="12" t="s">
        <v>64</v>
      </c>
      <c r="C16" s="13"/>
      <c r="D16" s="14">
        <v>150</v>
      </c>
      <c r="E16" s="14"/>
      <c r="F16" s="15"/>
      <c r="G16" s="15"/>
      <c r="H16" s="15"/>
      <c r="I16" s="14"/>
      <c r="J16" s="26"/>
      <c r="K16" s="14"/>
      <c r="L16" s="14"/>
      <c r="M16" s="24"/>
      <c r="N16" s="14"/>
      <c r="O16" s="14"/>
      <c r="P16" s="14"/>
      <c r="Q16" s="18"/>
    </row>
    <row r="17" spans="2:17" ht="20.25" customHeight="1">
      <c r="B17" s="12"/>
      <c r="C17" s="13"/>
      <c r="D17" s="14"/>
      <c r="E17" s="14"/>
      <c r="F17" s="15">
        <f aca="true" t="shared" si="2" ref="F17:G32">IF("#REF!"=$H$7,5,IF("#REF!"=$H$6,4,IF("#REF!"="#REF!",3,IF("#REF!"=$H$5,2,IF("#REF!"=$H$4,1,IF("#REF!"=$H$18,"",))))))</f>
        <v>3</v>
      </c>
      <c r="G17" s="15">
        <f t="shared" si="2"/>
        <v>3</v>
      </c>
      <c r="H17" s="15"/>
      <c r="I17" s="14"/>
      <c r="J17" s="26"/>
      <c r="K17" s="14"/>
      <c r="L17" s="14"/>
      <c r="M17" s="26"/>
      <c r="N17" s="14"/>
      <c r="O17" s="14"/>
      <c r="P17" s="14"/>
      <c r="Q17" s="18"/>
    </row>
    <row r="18" spans="2:17" ht="20.25" customHeight="1">
      <c r="B18" s="29" t="s">
        <v>65</v>
      </c>
      <c r="C18" s="13">
        <f>IF("#REF!"=$H$7,5,IF("#REF!"=$H$6,4,IF("#REF!"="#REF!",3,IF("#REF!"=$H$5,2,IF("#REF!"=$H$4,1,IF("#REF!"=$H$18,"",))))))</f>
        <v>3</v>
      </c>
      <c r="D18" s="35"/>
      <c r="E18" s="35"/>
      <c r="F18" s="15">
        <f t="shared" si="2"/>
        <v>3</v>
      </c>
      <c r="G18" s="15">
        <f t="shared" si="2"/>
        <v>3</v>
      </c>
      <c r="H18" s="15" t="s">
        <v>66</v>
      </c>
      <c r="I18" s="35"/>
      <c r="J18" s="16"/>
      <c r="K18" s="35"/>
      <c r="L18" s="35"/>
      <c r="M18" s="16"/>
      <c r="N18" s="35"/>
      <c r="O18" s="35"/>
      <c r="P18" s="35"/>
      <c r="Q18" s="36"/>
    </row>
    <row r="19" spans="2:17" ht="21" customHeight="1">
      <c r="B19" s="12" t="s">
        <v>67</v>
      </c>
      <c r="C19" s="13"/>
      <c r="D19" s="14">
        <v>3100</v>
      </c>
      <c r="E19" s="14"/>
      <c r="F19" s="15">
        <f t="shared" si="2"/>
        <v>3</v>
      </c>
      <c r="G19" s="15">
        <f t="shared" si="2"/>
        <v>3</v>
      </c>
      <c r="H19" s="15"/>
      <c r="I19" s="14"/>
      <c r="J19" s="24">
        <v>3100</v>
      </c>
      <c r="K19" s="14">
        <v>4238</v>
      </c>
      <c r="L19" s="14">
        <v>4500</v>
      </c>
      <c r="M19" s="24">
        <v>4170</v>
      </c>
      <c r="N19" s="14"/>
      <c r="O19" s="14">
        <v>3600</v>
      </c>
      <c r="P19" s="14"/>
      <c r="Q19" s="18"/>
    </row>
    <row r="20" spans="2:17" ht="21" customHeight="1">
      <c r="B20" s="12" t="s">
        <v>68</v>
      </c>
      <c r="C20" s="13"/>
      <c r="D20" s="27">
        <v>0.03</v>
      </c>
      <c r="E20" s="14"/>
      <c r="F20" s="15">
        <f t="shared" si="2"/>
        <v>3</v>
      </c>
      <c r="G20" s="15">
        <f t="shared" si="2"/>
        <v>3</v>
      </c>
      <c r="H20" s="15"/>
      <c r="I20" s="14"/>
      <c r="J20" s="26" t="s">
        <v>69</v>
      </c>
      <c r="K20" s="14" t="s">
        <v>70</v>
      </c>
      <c r="L20" s="14" t="s">
        <v>71</v>
      </c>
      <c r="M20" s="26" t="s">
        <v>69</v>
      </c>
      <c r="N20" s="14" t="s">
        <v>72</v>
      </c>
      <c r="O20" s="14" t="s">
        <v>73</v>
      </c>
      <c r="P20" s="14"/>
      <c r="Q20" s="18"/>
    </row>
    <row r="21" spans="2:17" ht="21" customHeight="1">
      <c r="B21" s="12" t="s">
        <v>74</v>
      </c>
      <c r="C21" s="13"/>
      <c r="D21" s="14">
        <v>53.5</v>
      </c>
      <c r="E21" s="14"/>
      <c r="F21" s="15">
        <f t="shared" si="2"/>
        <v>3</v>
      </c>
      <c r="G21" s="15">
        <f t="shared" si="2"/>
        <v>3</v>
      </c>
      <c r="H21" s="15"/>
      <c r="I21" s="14"/>
      <c r="J21" s="26">
        <v>100</v>
      </c>
      <c r="K21" s="14">
        <v>200</v>
      </c>
      <c r="L21" s="14" t="s">
        <v>75</v>
      </c>
      <c r="M21" s="37">
        <v>190.7</v>
      </c>
      <c r="N21" s="14">
        <v>63</v>
      </c>
      <c r="O21" s="14">
        <v>92.57</v>
      </c>
      <c r="P21" s="14"/>
      <c r="Q21" s="18"/>
    </row>
    <row r="22" spans="2:17" ht="21" customHeight="1">
      <c r="B22" s="12" t="s">
        <v>76</v>
      </c>
      <c r="C22" s="13">
        <f>IF("#REF!"=$H$7,5,IF("#REF!"=$H$6,4,IF("#REF!"="#REF!",3,IF("#REF!"=$H$5,2,IF("#REF!"=$H$4,1,IF("#REF!"=$H$18,"",))))))</f>
        <v>3</v>
      </c>
      <c r="D22" s="14"/>
      <c r="E22" s="14"/>
      <c r="F22" s="15">
        <f t="shared" si="2"/>
        <v>3</v>
      </c>
      <c r="G22" s="15">
        <f t="shared" si="2"/>
        <v>3</v>
      </c>
      <c r="H22" s="15"/>
      <c r="I22" s="14"/>
      <c r="J22" s="24">
        <v>-50</v>
      </c>
      <c r="K22" s="14">
        <v>-35</v>
      </c>
      <c r="L22" s="14"/>
      <c r="M22" s="24">
        <v>-32</v>
      </c>
      <c r="N22" s="14"/>
      <c r="O22" s="14">
        <v>-27.4</v>
      </c>
      <c r="P22" s="14"/>
      <c r="Q22" s="18"/>
    </row>
    <row r="23" spans="2:17" ht="21" customHeight="1">
      <c r="B23" s="12"/>
      <c r="C23" s="13"/>
      <c r="D23" s="15"/>
      <c r="E23" s="15"/>
      <c r="F23" s="15">
        <f t="shared" si="2"/>
        <v>3</v>
      </c>
      <c r="G23" s="15">
        <f t="shared" si="2"/>
        <v>3</v>
      </c>
      <c r="H23" s="15"/>
      <c r="I23" s="15"/>
      <c r="J23" s="15"/>
      <c r="K23" s="15"/>
      <c r="L23" s="15"/>
      <c r="M23" s="15"/>
      <c r="N23" s="15"/>
      <c r="O23" s="15"/>
      <c r="P23" s="15"/>
      <c r="Q23" s="38"/>
    </row>
    <row r="24" spans="2:17" ht="21.75" customHeight="1">
      <c r="B24" s="29" t="s">
        <v>77</v>
      </c>
      <c r="C24" s="13"/>
      <c r="D24" s="14"/>
      <c r="E24" s="14"/>
      <c r="F24" s="15">
        <f t="shared" si="2"/>
        <v>3</v>
      </c>
      <c r="G24" s="15">
        <f t="shared" si="2"/>
        <v>3</v>
      </c>
      <c r="H24" s="15"/>
      <c r="I24" s="14"/>
      <c r="J24" s="26"/>
      <c r="K24" s="14"/>
      <c r="L24" s="14"/>
      <c r="M24" s="26"/>
      <c r="N24" s="14"/>
      <c r="O24" s="14"/>
      <c r="P24" s="14"/>
      <c r="Q24" s="18"/>
    </row>
    <row r="25" spans="2:17" ht="21" customHeight="1">
      <c r="B25" s="12" t="s">
        <v>78</v>
      </c>
      <c r="C25" s="13"/>
      <c r="D25" s="14"/>
      <c r="E25" s="14"/>
      <c r="F25" s="15">
        <f t="shared" si="2"/>
        <v>3</v>
      </c>
      <c r="G25" s="15">
        <f t="shared" si="2"/>
        <v>3</v>
      </c>
      <c r="H25" s="15"/>
      <c r="I25" s="14">
        <v>15</v>
      </c>
      <c r="J25" s="24">
        <v>11</v>
      </c>
      <c r="K25" s="14">
        <v>17</v>
      </c>
      <c r="L25" s="14"/>
      <c r="M25" s="24">
        <v>19</v>
      </c>
      <c r="N25" s="14">
        <v>11</v>
      </c>
      <c r="O25" s="14"/>
      <c r="P25" s="14"/>
      <c r="Q25" s="18">
        <v>17</v>
      </c>
    </row>
    <row r="26" spans="2:17" ht="21.75" customHeight="1">
      <c r="B26" s="29" t="s">
        <v>79</v>
      </c>
      <c r="C26" s="13"/>
      <c r="D26" s="31"/>
      <c r="E26" s="31"/>
      <c r="F26" s="15">
        <f t="shared" si="2"/>
        <v>3</v>
      </c>
      <c r="G26" s="15">
        <f t="shared" si="2"/>
        <v>3</v>
      </c>
      <c r="H26" s="15"/>
      <c r="I26" s="31">
        <v>85</v>
      </c>
      <c r="J26" s="33"/>
      <c r="K26" s="31">
        <v>200</v>
      </c>
      <c r="L26" s="31"/>
      <c r="M26" s="33" t="s">
        <v>80</v>
      </c>
      <c r="N26" s="31">
        <v>130</v>
      </c>
      <c r="O26" s="31"/>
      <c r="P26" s="31"/>
      <c r="Q26" s="34">
        <v>150</v>
      </c>
    </row>
    <row r="27" spans="2:17" ht="21.75" customHeight="1">
      <c r="B27" s="29" t="s">
        <v>81</v>
      </c>
      <c r="C27" s="13">
        <f>IF("#REF!"=$H$7,5,IF("#REF!"=$H$6,4,IF("#REF!"="#REF!",3,IF("#REF!"=$H$5,2,IF("#REF!"=$H$4,1,IF("#REF!"=$H$18,"",))))))</f>
        <v>3</v>
      </c>
      <c r="D27" s="31"/>
      <c r="E27" s="31"/>
      <c r="F27" s="15">
        <f t="shared" si="2"/>
        <v>3</v>
      </c>
      <c r="G27" s="15">
        <f t="shared" si="2"/>
        <v>3</v>
      </c>
      <c r="H27" s="15"/>
      <c r="I27" s="31"/>
      <c r="J27" s="39"/>
      <c r="K27" s="31">
        <v>150</v>
      </c>
      <c r="L27" s="31"/>
      <c r="M27" s="40">
        <v>148</v>
      </c>
      <c r="N27" s="31">
        <v>80</v>
      </c>
      <c r="O27" s="31"/>
      <c r="P27" s="31"/>
      <c r="Q27" s="34">
        <v>72</v>
      </c>
    </row>
    <row r="28" spans="2:17" ht="21" customHeight="1">
      <c r="B28" s="12" t="s">
        <v>82</v>
      </c>
      <c r="C28" s="13"/>
      <c r="D28" s="14"/>
      <c r="E28" s="14"/>
      <c r="F28" s="15">
        <f t="shared" si="2"/>
        <v>3</v>
      </c>
      <c r="G28" s="15">
        <f t="shared" si="2"/>
        <v>3</v>
      </c>
      <c r="H28" s="15"/>
      <c r="I28" s="14"/>
      <c r="J28" s="16"/>
      <c r="K28" s="14">
        <v>40</v>
      </c>
      <c r="L28" s="14"/>
      <c r="M28" s="20">
        <v>10</v>
      </c>
      <c r="N28" s="14">
        <v>20</v>
      </c>
      <c r="O28" s="14"/>
      <c r="P28" s="14"/>
      <c r="Q28" s="18">
        <v>25</v>
      </c>
    </row>
    <row r="29" spans="2:17" ht="21" customHeight="1">
      <c r="B29" s="12" t="s">
        <v>83</v>
      </c>
      <c r="C29" s="13"/>
      <c r="D29" s="14">
        <v>1190</v>
      </c>
      <c r="E29" s="14">
        <v>1400</v>
      </c>
      <c r="F29" s="15">
        <f t="shared" si="2"/>
        <v>3</v>
      </c>
      <c r="G29" s="15">
        <f t="shared" si="2"/>
        <v>3</v>
      </c>
      <c r="H29" s="15"/>
      <c r="I29" s="14">
        <v>1280</v>
      </c>
      <c r="J29" s="24">
        <v>3050</v>
      </c>
      <c r="K29" s="14">
        <v>3300</v>
      </c>
      <c r="L29" s="14"/>
      <c r="M29" s="24">
        <v>3037</v>
      </c>
      <c r="N29" s="14">
        <v>1182</v>
      </c>
      <c r="O29" s="14"/>
      <c r="P29" s="14">
        <v>3220</v>
      </c>
      <c r="Q29" s="18">
        <v>1745</v>
      </c>
    </row>
    <row r="30" spans="2:17" ht="21" customHeight="1">
      <c r="B30" s="12"/>
      <c r="C30" s="13"/>
      <c r="D30" s="14"/>
      <c r="E30" s="14"/>
      <c r="F30" s="15">
        <f t="shared" si="2"/>
        <v>3</v>
      </c>
      <c r="G30" s="15">
        <f t="shared" si="2"/>
        <v>3</v>
      </c>
      <c r="H30" s="15"/>
      <c r="I30" s="14"/>
      <c r="J30" s="26"/>
      <c r="K30" s="14"/>
      <c r="L30" s="14"/>
      <c r="M30" s="26"/>
      <c r="N30" s="14"/>
      <c r="O30" s="14"/>
      <c r="P30" s="14"/>
      <c r="Q30" s="18"/>
    </row>
    <row r="31" spans="2:17" ht="21.75" customHeight="1">
      <c r="B31" s="29" t="s">
        <v>84</v>
      </c>
      <c r="C31" s="13"/>
      <c r="D31" s="14"/>
      <c r="E31" s="14"/>
      <c r="F31" s="15">
        <f t="shared" si="2"/>
        <v>3</v>
      </c>
      <c r="G31" s="15">
        <f t="shared" si="2"/>
        <v>3</v>
      </c>
      <c r="H31" s="15"/>
      <c r="I31" s="14"/>
      <c r="J31" s="26"/>
      <c r="K31" s="14" t="s">
        <v>85</v>
      </c>
      <c r="L31" s="14"/>
      <c r="M31" s="33"/>
      <c r="N31" s="14"/>
      <c r="O31" s="14"/>
      <c r="P31" s="14"/>
      <c r="Q31" s="18"/>
    </row>
    <row r="32" spans="2:17" ht="22.5" customHeight="1">
      <c r="B32" s="41"/>
      <c r="C32" s="42"/>
      <c r="D32" s="43"/>
      <c r="E32" s="43"/>
      <c r="F32" s="44">
        <f t="shared" si="2"/>
        <v>3</v>
      </c>
      <c r="G32" s="44">
        <f t="shared" si="2"/>
        <v>3</v>
      </c>
      <c r="H32" s="44"/>
      <c r="I32" s="43"/>
      <c r="J32" s="45"/>
      <c r="K32" s="43"/>
      <c r="L32" s="43"/>
      <c r="M32" s="46"/>
      <c r="N32" s="43"/>
      <c r="O32" s="43"/>
      <c r="P32" s="43"/>
      <c r="Q32" s="47"/>
    </row>
    <row r="33" spans="2:17" ht="22.5" customHeight="1">
      <c r="B33" s="48" t="s">
        <v>86</v>
      </c>
      <c r="C33" s="49">
        <f>ROUND(AVERAGE(C4:C32),0)</f>
        <v>3</v>
      </c>
      <c r="D33" s="50">
        <v>2005</v>
      </c>
      <c r="E33" s="50">
        <v>2006</v>
      </c>
      <c r="F33" s="49">
        <f>ROUND(AVERAGE(F4:F32),0)</f>
        <v>3</v>
      </c>
      <c r="G33" s="49">
        <f>ROUND(AVERAGE(G4:G32),0)</f>
        <v>3</v>
      </c>
      <c r="H33" s="48"/>
      <c r="I33" s="50"/>
      <c r="J33" s="51">
        <v>2009</v>
      </c>
      <c r="K33" s="50"/>
      <c r="L33" s="50">
        <v>2010</v>
      </c>
      <c r="M33" s="51">
        <v>2010</v>
      </c>
      <c r="N33" s="50">
        <v>2011</v>
      </c>
      <c r="O33" s="50">
        <v>2012</v>
      </c>
      <c r="P33" s="50"/>
      <c r="Q33" s="50"/>
    </row>
    <row r="34" spans="2:17" ht="110.25" customHeight="1">
      <c r="B34" s="52" t="s">
        <v>87</v>
      </c>
      <c r="C34" s="53"/>
      <c r="D34" s="54" t="s">
        <v>88</v>
      </c>
      <c r="E34" s="54" t="s">
        <v>89</v>
      </c>
      <c r="F34" s="53"/>
      <c r="G34" s="53"/>
      <c r="H34" s="52"/>
      <c r="I34" s="55"/>
      <c r="J34" s="56" t="s">
        <v>90</v>
      </c>
      <c r="K34" s="54" t="s">
        <v>91</v>
      </c>
      <c r="L34" s="55"/>
      <c r="M34" s="57"/>
      <c r="N34" s="55"/>
      <c r="O34" s="55" t="s">
        <v>92</v>
      </c>
      <c r="P34" s="55"/>
      <c r="Q34" s="55"/>
    </row>
    <row r="35" spans="2:17" ht="110.25" customHeight="1">
      <c r="B35" s="52"/>
      <c r="C35" s="53"/>
      <c r="D35" s="54" t="s">
        <v>93</v>
      </c>
      <c r="E35" s="54"/>
      <c r="F35" s="53"/>
      <c r="G35" s="53"/>
      <c r="H35" s="52"/>
      <c r="I35" s="55"/>
      <c r="J35" s="56" t="s">
        <v>94</v>
      </c>
      <c r="K35" s="55"/>
      <c r="L35" s="55"/>
      <c r="M35" s="57"/>
      <c r="N35" s="55"/>
      <c r="O35" s="55"/>
      <c r="P35" s="55"/>
      <c r="Q35" s="55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horizontalDpi="1200" verticalDpi="12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Linac</dc:creator>
  <cp:keywords/>
  <dc:description/>
  <cp:lastModifiedBy>Linac</cp:lastModifiedBy>
  <cp:lastPrinted>2013-11-20T09:02:54Z</cp:lastPrinted>
  <dcterms:created xsi:type="dcterms:W3CDTF">2013-11-20T09:50:12Z</dcterms:created>
  <dcterms:modified xsi:type="dcterms:W3CDTF">2013-11-20T09:50:12Z</dcterms:modified>
  <cp:category/>
  <cp:version/>
  <cp:contentType/>
  <cp:contentStatus/>
</cp:coreProperties>
</file>