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SBF_offline\BSBF_2022\"/>
    </mc:Choice>
  </mc:AlternateContent>
  <bookViews>
    <workbookView xWindow="0" yWindow="0" windowWidth="16392" windowHeight="4872" firstSheet="1" activeTab="14"/>
  </bookViews>
  <sheets>
    <sheet name="Sum" sheetId="16" r:id="rId1"/>
    <sheet name="Report-Text" sheetId="18" r:id="rId2"/>
    <sheet name="SIS100" sheetId="1" r:id="rId3"/>
    <sheet name="Super-FRS" sheetId="2" r:id="rId4"/>
    <sheet name="HEBT" sheetId="3" r:id="rId5"/>
    <sheet name="p-Linac" sheetId="4" r:id="rId6"/>
    <sheet name="pbar Separator" sheetId="5" r:id="rId7"/>
    <sheet name="CR" sheetId="6" r:id="rId8"/>
    <sheet name="HESR" sheetId="11" r:id="rId9"/>
    <sheet name="Cryo Supply" sheetId="14" r:id="rId10"/>
    <sheet name="Controls" sheetId="15" r:id="rId11"/>
    <sheet name="APPA" sheetId="7" r:id="rId12"/>
    <sheet name="CBM" sheetId="8" r:id="rId13"/>
    <sheet name="PANDA" sheetId="9" r:id="rId14"/>
    <sheet name="NUSTAR" sheetId="10"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16" l="1"/>
  <c r="L24" i="16"/>
  <c r="K24" i="16"/>
  <c r="I24" i="16"/>
  <c r="J9" i="16"/>
  <c r="J24" i="16" s="1"/>
  <c r="G30" i="3"/>
  <c r="C16" i="18"/>
  <c r="D28" i="18"/>
  <c r="E28" i="18"/>
  <c r="G29" i="3"/>
  <c r="G28" i="18" l="1"/>
  <c r="F28" i="18"/>
  <c r="C28" i="18"/>
  <c r="D13" i="18"/>
  <c r="G16" i="8" l="1"/>
  <c r="G23" i="3" l="1"/>
  <c r="G18" i="9"/>
  <c r="H11" i="2" l="1"/>
  <c r="H56" i="2"/>
  <c r="H43" i="2"/>
  <c r="H38" i="2"/>
  <c r="G38" i="2"/>
  <c r="H33" i="2"/>
  <c r="H30" i="2"/>
  <c r="H26" i="2"/>
  <c r="H18" i="2"/>
  <c r="G18" i="2"/>
  <c r="H15" i="2"/>
  <c r="H8" i="2"/>
  <c r="G8" i="2"/>
  <c r="H63" i="2" l="1"/>
  <c r="F32" i="1"/>
  <c r="F31" i="7"/>
  <c r="G15" i="6"/>
  <c r="G29" i="5"/>
</calcChain>
</file>

<file path=xl/sharedStrings.xml><?xml version="1.0" encoding="utf-8"?>
<sst xmlns="http://schemas.openxmlformats.org/spreadsheetml/2006/main" count="502" uniqueCount="246">
  <si>
    <t>PSP</t>
  </si>
  <si>
    <t>Description/Device</t>
  </si>
  <si>
    <t>Number of items</t>
  </si>
  <si>
    <t>S.c. Quadrupol Focusing Magnets</t>
  </si>
  <si>
    <t>Potential Supplier</t>
  </si>
  <si>
    <t>Lambertson septum PC</t>
  </si>
  <si>
    <t>2.8.3.5.3</t>
  </si>
  <si>
    <t>2.8.3.3.8</t>
  </si>
  <si>
    <t>2.8.3.5.4</t>
  </si>
  <si>
    <t>Magn. Extraction Septum 1 PC</t>
  </si>
  <si>
    <t>2.8.3.5.5</t>
  </si>
  <si>
    <t>Magn. Extraction Septum 2 PC</t>
  </si>
  <si>
    <t>2.8.3.5.6</t>
  </si>
  <si>
    <t>Magn. Extraction Septum 3 PC</t>
  </si>
  <si>
    <t>2.8.5.6</t>
  </si>
  <si>
    <t>Damper (TFS) System</t>
  </si>
  <si>
    <t>2.8.6.3</t>
  </si>
  <si>
    <t>Tune (BTF) and longitudinal Diagnostics</t>
  </si>
  <si>
    <t>2.8.6.3.2</t>
  </si>
  <si>
    <t>Schottky pick-up</t>
  </si>
  <si>
    <t>2.8.6.3.3</t>
  </si>
  <si>
    <t>Quadrupolar BPM</t>
  </si>
  <si>
    <t>2.8.7.1.1.1</t>
  </si>
  <si>
    <t>Pumping station roughing</t>
  </si>
  <si>
    <t>2.8.7.1.2.1.7.2</t>
  </si>
  <si>
    <t>Cold/warm transitions for beam vacuum (BV-CWT)</t>
  </si>
  <si>
    <t>Inkind assignment</t>
  </si>
  <si>
    <t>Russian</t>
  </si>
  <si>
    <t>2.8.7.1.2.3.5</t>
  </si>
  <si>
    <t>Warm, rad. hard Quadrupole Chambers</t>
  </si>
  <si>
    <t>2.8.7.2.1.1</t>
  </si>
  <si>
    <t>2.8.7.2.1.2</t>
  </si>
  <si>
    <t>Pumping station roughing fixed</t>
  </si>
  <si>
    <t>Pumping station roughing (mobile)</t>
  </si>
  <si>
    <t>Gamma_t jump quadrupole PC</t>
  </si>
  <si>
    <t>2.8.5.4</t>
  </si>
  <si>
    <t>Q-Kicker</t>
  </si>
  <si>
    <t>German</t>
  </si>
  <si>
    <t>Cost book Value /k€</t>
  </si>
  <si>
    <r>
      <t xml:space="preserve">Components pbar </t>
    </r>
    <r>
      <rPr>
        <i/>
        <sz val="11"/>
        <color theme="1"/>
        <rFont val="Calibri"/>
        <family val="2"/>
        <scheme val="minor"/>
      </rPr>
      <t>including</t>
    </r>
    <r>
      <rPr>
        <sz val="11"/>
        <color theme="1"/>
        <rFont val="Calibri"/>
        <family val="2"/>
        <scheme val="minor"/>
      </rPr>
      <t xml:space="preserve"> TCR1 beamline</t>
    </r>
  </si>
  <si>
    <t>2.9.2.x</t>
  </si>
  <si>
    <t>Magnets</t>
  </si>
  <si>
    <t>Russia (2367 k€)/FAIR</t>
  </si>
  <si>
    <t>2.9.3.x</t>
  </si>
  <si>
    <t>Power Supplies</t>
  </si>
  <si>
    <t>Russia (1065 k€)/Germany</t>
  </si>
  <si>
    <t>2.9.7.x</t>
  </si>
  <si>
    <t>Vacuum</t>
  </si>
  <si>
    <t>Russia (977 k€)/Germany</t>
  </si>
  <si>
    <t>2.9.6.x</t>
  </si>
  <si>
    <t>Beam Diagnostics (russian part)</t>
  </si>
  <si>
    <t>Russia</t>
  </si>
  <si>
    <t>2.9.11.1.x</t>
  </si>
  <si>
    <t>Target</t>
  </si>
  <si>
    <t>FAIR</t>
  </si>
  <si>
    <t>2.9.11.2.x</t>
  </si>
  <si>
    <t>Magnetic Horn System</t>
  </si>
  <si>
    <t>2.9.11.4.x</t>
  </si>
  <si>
    <t>Collimators</t>
  </si>
  <si>
    <t>2.9.11.6.1+2</t>
  </si>
  <si>
    <t>Target Station + Transport Container</t>
  </si>
  <si>
    <t>Sum</t>
  </si>
  <si>
    <t xml:space="preserve">Sum total </t>
  </si>
  <si>
    <t>SIS100</t>
  </si>
  <si>
    <t>Super-FRS</t>
  </si>
  <si>
    <t>HEBT</t>
  </si>
  <si>
    <t>p-linac</t>
  </si>
  <si>
    <t>CR</t>
  </si>
  <si>
    <t>HESR</t>
  </si>
  <si>
    <t>Cryo Supply</t>
  </si>
  <si>
    <t>Controls</t>
  </si>
  <si>
    <t>APPA</t>
  </si>
  <si>
    <t>CBM</t>
  </si>
  <si>
    <t>PANDA</t>
  </si>
  <si>
    <t>NUSTAR</t>
  </si>
  <si>
    <t xml:space="preserve">  </t>
  </si>
  <si>
    <t>Remark</t>
  </si>
  <si>
    <t>early science</t>
  </si>
  <si>
    <t>2.4.6.1.9-10</t>
  </si>
  <si>
    <t>CVD-DD (diamond detectors, calibration)</t>
  </si>
  <si>
    <t>Time critical</t>
  </si>
  <si>
    <t>2.4.6.1.9</t>
  </si>
  <si>
    <t>2.4.6.1.10</t>
  </si>
  <si>
    <t>early science 50%</t>
  </si>
  <si>
    <t>2.4.6.1.11-12</t>
  </si>
  <si>
    <t>ToF detectors</t>
  </si>
  <si>
    <t>2.4.6.1.11.1</t>
  </si>
  <si>
    <t>ToF detectors FMF2 and FHF1 (early science)</t>
  </si>
  <si>
    <t>2.4.6.1.11.2</t>
  </si>
  <si>
    <t>ToF detectors FLF2 and FRF3</t>
  </si>
  <si>
    <t>early scince 50%</t>
  </si>
  <si>
    <t>2.4.6.1.12</t>
  </si>
  <si>
    <t>Detector Readout (early science =  FMF2 and FHF1)</t>
  </si>
  <si>
    <t>2.4.7.1.1</t>
  </si>
  <si>
    <t>Dipole chamber (Dipole 1) - nc dipoles</t>
  </si>
  <si>
    <t>2.4.7.1.16</t>
  </si>
  <si>
    <t>Primary beam absorber for Dipole Chamber 1</t>
  </si>
  <si>
    <t>2.4.7.1.2.x</t>
  </si>
  <si>
    <t>Dipole chamber (Dipole 2 and 3) - sc dipoles</t>
  </si>
  <si>
    <t>2.4.7.1.2.1.1</t>
  </si>
  <si>
    <t>Dipole 2 chamber, curved exit</t>
  </si>
  <si>
    <t>2.4.7.1.2.1.2</t>
  </si>
  <si>
    <t>Dipole 2 chamber, modification of original design</t>
  </si>
  <si>
    <t>2.4.7.1.2.2.1.1</t>
  </si>
  <si>
    <t>Dipole 3 chamber, curved exit</t>
  </si>
  <si>
    <t>2.4.7.1.2.2.1.2</t>
  </si>
  <si>
    <t>Dipole 3 chamber, modification of original design</t>
  </si>
  <si>
    <t>2.4.7.1.2.2.1.3</t>
  </si>
  <si>
    <t>2.4.7.1.2.2.2</t>
  </si>
  <si>
    <t>Dipole 3 chamber, curved exit, 9,75°</t>
  </si>
  <si>
    <t>2.4.7.1.2.3</t>
  </si>
  <si>
    <t>Dipole 3 chamber, curved and straight exit</t>
  </si>
  <si>
    <t>2.4.7.x</t>
  </si>
  <si>
    <t>Diagnostic chambers with supports</t>
  </si>
  <si>
    <t>2.4.7.1.12.1</t>
  </si>
  <si>
    <t>Diagnostic chamber (different sizes)</t>
  </si>
  <si>
    <t>2.4.7.2.2.1</t>
  </si>
  <si>
    <t>Diagnostic chamber Support (different sizes)</t>
  </si>
  <si>
    <t>2.4.12.9.1</t>
  </si>
  <si>
    <t>Super-FRS Local Cryogenics Feedboxes batch 2</t>
  </si>
  <si>
    <t>2.4.7.1.14-15</t>
  </si>
  <si>
    <t>Beam line vacuum</t>
  </si>
  <si>
    <t>2.4.7.1.14</t>
  </si>
  <si>
    <t>Pumping chamber</t>
  </si>
  <si>
    <t>2.4.7.1.15.2</t>
  </si>
  <si>
    <t>Beam pipe/puming chamber support</t>
  </si>
  <si>
    <t>2.4.7.1.11</t>
  </si>
  <si>
    <t>Beam pipe (various length)</t>
  </si>
  <si>
    <t>2.4.7.1.15.1</t>
  </si>
  <si>
    <t>Beam pipe (various length) part 2</t>
  </si>
  <si>
    <t>2.4.7.4.2</t>
  </si>
  <si>
    <t>Bellow (L=150, D=400)</t>
  </si>
  <si>
    <t>2.4.7.4.3</t>
  </si>
  <si>
    <t>Bellow (L=150, D=400) part 2</t>
  </si>
  <si>
    <t>2.4.3.x</t>
  </si>
  <si>
    <t>High Power Converters for nc magnets</t>
  </si>
  <si>
    <t>India</t>
  </si>
  <si>
    <t>2.4.3.1.1.1</t>
  </si>
  <si>
    <t>Power Part, Cabinet, Construction FR.D1</t>
  </si>
  <si>
    <t>2.4.3.2.1.1</t>
  </si>
  <si>
    <t>Power Part, Cabinet, Construction FR.QoC1</t>
  </si>
  <si>
    <t>2.4.3.2.2.1</t>
  </si>
  <si>
    <t>Power Part, Cabinet, Construction FR.QoC2</t>
  </si>
  <si>
    <t>2.4.3.2.8.1</t>
  </si>
  <si>
    <t>Power Part, Cabinet, Construction FR.Q3</t>
  </si>
  <si>
    <t>2.4.2.x</t>
  </si>
  <si>
    <t>EB sc multiplets</t>
  </si>
  <si>
    <t>2.4.2.2.7.1</t>
  </si>
  <si>
    <t>Quadrupole 7</t>
  </si>
  <si>
    <t>2.4.2.2.7.2</t>
  </si>
  <si>
    <t>2.4.2.2.8</t>
  </si>
  <si>
    <t>Quadrupole 8</t>
  </si>
  <si>
    <t>2.4.2.3.3.1</t>
  </si>
  <si>
    <t>Sextupole3</t>
  </si>
  <si>
    <t>2.4.2.3.3.2</t>
  </si>
  <si>
    <t>2.4.2.3.7</t>
  </si>
  <si>
    <t>Embedded Octupole3</t>
  </si>
  <si>
    <t>2.4.2.3.8</t>
  </si>
  <si>
    <t>Wire for energy buncher Multipoles</t>
  </si>
  <si>
    <t>2.4.2.4.2</t>
  </si>
  <si>
    <t>Vertical (Energy Buncher)</t>
  </si>
  <si>
    <t>2.4.7.1.8</t>
  </si>
  <si>
    <t>Multiplet chamber, Energy buncher (short)</t>
  </si>
  <si>
    <t>2.4.7.1.9</t>
  </si>
  <si>
    <t>Multiplet chamber, Energy buncher (long)</t>
  </si>
  <si>
    <t>2.4.7.2.1.8</t>
  </si>
  <si>
    <t>Support Multiplet, Energy Buncher  (short)</t>
  </si>
  <si>
    <t>2.4.7.2.1.9</t>
  </si>
  <si>
    <t>Support Multiplet, Energy Buncher  (long)</t>
  </si>
  <si>
    <t>2.4.2.1.4</t>
  </si>
  <si>
    <t>EB sc dipoles</t>
  </si>
  <si>
    <t>2.4.2.1.4.1</t>
  </si>
  <si>
    <t>Energy Buncher Dipole system (part 1)</t>
  </si>
  <si>
    <t>2.4.7.1.3</t>
  </si>
  <si>
    <t>Energy Buncher Dipole chamber</t>
  </si>
  <si>
    <t>2.4.7.2.1.7</t>
  </si>
  <si>
    <t>Support Dipole 4</t>
  </si>
  <si>
    <t>2.4.6.1.13</t>
  </si>
  <si>
    <t>Scintillators</t>
  </si>
  <si>
    <t>Contracted Items</t>
  </si>
  <si>
    <t>1.4.1.15</t>
  </si>
  <si>
    <t>PANDA Solenoid</t>
  </si>
  <si>
    <t>Russia/BINP</t>
  </si>
  <si>
    <t>EOI with TDR, Phase 1</t>
  </si>
  <si>
    <t>1.4.1.3.1</t>
  </si>
  <si>
    <t>PANDA MVD Pixels</t>
  </si>
  <si>
    <t>Previous EOI Italy</t>
  </si>
  <si>
    <t>1.4.1.11</t>
  </si>
  <si>
    <t>PANDA FSC</t>
  </si>
  <si>
    <t>EOI Russia</t>
  </si>
  <si>
    <t>1.4.1.13</t>
  </si>
  <si>
    <t>PANDA Muon System</t>
  </si>
  <si>
    <t>CB prices [kEUR, 2005]</t>
  </si>
  <si>
    <t>2.3.2.1.3.4.1</t>
  </si>
  <si>
    <t>Dipole 3 -dip3_3</t>
  </si>
  <si>
    <t>2.3.2.1.3.4.2</t>
  </si>
  <si>
    <t>Modification of original CR-type</t>
  </si>
  <si>
    <t>2.3.2.2.3.1</t>
  </si>
  <si>
    <t>Quadrupole 3 (HEBT13/CR wide Type)</t>
  </si>
  <si>
    <t>2.3.2.2.3.2</t>
  </si>
  <si>
    <t>2.3.2.4.3.2</t>
  </si>
  <si>
    <t>Steering Magnets HEBT18 (large aperture)</t>
  </si>
  <si>
    <t>2.3.3.4.5.1</t>
  </si>
  <si>
    <t>HB.C4 (PCHBS4, Power Part, Cabinet)</t>
  </si>
  <si>
    <t>2.3.7.1.2.2.3</t>
  </si>
  <si>
    <t>Dipole chamber dip3</t>
  </si>
  <si>
    <t>2.3.7.1.2.3.3</t>
  </si>
  <si>
    <t>Quadrupole chamber quad3</t>
  </si>
  <si>
    <t>2.3.7.1.2.4.3</t>
  </si>
  <si>
    <t>Steerer Chambers S13</t>
  </si>
  <si>
    <t>1.1.1.7</t>
  </si>
  <si>
    <t>SC Dipole (sepctrometer)</t>
  </si>
  <si>
    <t>Cost book Value (2005)/k€</t>
  </si>
  <si>
    <t>FAIR Subproject</t>
  </si>
  <si>
    <t>Cost book Value (2005) /k€</t>
  </si>
  <si>
    <t>For the Collector Ring the system-design and most of its detailed design, production and commissioning belongs to the responsibility of Budker Institute. As the CR is not part of the FAIR Early Science 2025, this scope remains for Russia and is currently not in discussion for alternative procurment.</t>
  </si>
  <si>
    <t>importance</t>
  </si>
  <si>
    <t>midterm</t>
  </si>
  <si>
    <t>Longterm</t>
  </si>
  <si>
    <t xml:space="preserve">                               -   </t>
  </si>
  <si>
    <t> 5986</t>
  </si>
  <si>
    <t>p-bar Separator</t>
  </si>
  <si>
    <t>Cost book value ( kEUR costpoint 2005)</t>
  </si>
  <si>
    <t>Cost book value (k€ costpoint 2022)</t>
  </si>
  <si>
    <t>of which are short-term (Early Science;  k€2022)</t>
  </si>
  <si>
    <t>of which are Intermediate objective (IO) (k€2022)</t>
  </si>
  <si>
    <t>of which are modular starting version ( MSV) (k€2022)</t>
  </si>
  <si>
    <t>Magnets for Transferlines
SiS18 to APPA (47pcs) / SFRS(9pcs + 9pcs both need)</t>
  </si>
  <si>
    <t>Vacuum chambers for above</t>
  </si>
  <si>
    <t>Russian (BINP), batches 2 and 3</t>
  </si>
  <si>
    <t>128 pcs</t>
  </si>
  <si>
    <t>Sum BINP ersatz, k€ @ 2021</t>
  </si>
  <si>
    <t>41 to 45 pcs</t>
  </si>
  <si>
    <t>128 pcs 3800 k€ @2021</t>
  </si>
  <si>
    <t>6650 to 8050 k€ @ 2021</t>
  </si>
  <si>
    <t>Actual costs @2021, k€</t>
  </si>
  <si>
    <t>HEBT RU</t>
  </si>
  <si>
    <t>From Russian task force: replacement of parts under Russian contract. Covers scenarios A and B.</t>
  </si>
  <si>
    <t>Sum BINP ersatz, k€ @ 2005</t>
  </si>
  <si>
    <t>Cost book value
(KEUR cost-point 2005)</t>
  </si>
  <si>
    <t>Cost book value (KEUR cost-point 2022)</t>
  </si>
  <si>
    <t>of which are Intermediate objective (IO) (KEUR cost-point 2022)</t>
  </si>
  <si>
    <t>of which are short-term / Early Science (ES) 
(KEUR cost-point 2022)</t>
  </si>
  <si>
    <t>of which are modular starting version (MSV) (KEUR cost-point 2022)</t>
  </si>
  <si>
    <t>Open FAIR work scope including replacement of Russian In-kind contributions</t>
  </si>
  <si>
    <t>first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</si>
</sst>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_-* #,##0.00\ [$€]_-;\-* #,##0.00\ [$€]_-;_-* &quot;-&quot;??\ [$€]_-;_-@_-"/>
    <numFmt numFmtId="166" formatCode="_-* #,##0_-;\-* #,##0_-;_-* &quot;-&quot;??_-;_-@_-"/>
  </numFmts>
  <fonts count="1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i/>
      <sz val="11"/>
      <color theme="1"/>
      <name val="Calibri"/>
      <family val="2"/>
      <scheme val="minor"/>
    </font>
    <font>
      <b/>
      <sz val="12"/>
      <color theme="1"/>
      <name val="Calibri"/>
      <family val="2"/>
      <scheme val="minor"/>
    </font>
    <font>
      <sz val="11"/>
      <color theme="0" tint="-0.14999847407452621"/>
      <name val="Calibri"/>
      <family val="2"/>
      <scheme val="minor"/>
    </font>
    <font>
      <sz val="10"/>
      <color theme="1"/>
      <name val="Arial"/>
      <family val="2"/>
    </font>
    <font>
      <sz val="10"/>
      <color theme="1"/>
      <name val="Calibri"/>
      <family val="2"/>
      <scheme val="minor"/>
    </font>
    <font>
      <sz val="11"/>
      <color theme="1"/>
      <name val="Calibri"/>
      <family val="2"/>
      <scheme val="minor"/>
    </font>
    <font>
      <sz val="11"/>
      <color rgb="FF006100"/>
      <name val="Calibri"/>
      <family val="2"/>
      <scheme val="minor"/>
    </font>
    <font>
      <b/>
      <sz val="11"/>
      <color rgb="FF000000"/>
      <name val="Calibri"/>
      <family val="2"/>
    </font>
    <font>
      <sz val="11"/>
      <color rgb="FF000000"/>
      <name val="Calibri"/>
      <family val="2"/>
    </font>
    <font>
      <sz val="11"/>
      <color rgb="FF000000"/>
      <name val="Calibri"/>
      <family val="2"/>
      <scheme val="minor"/>
    </font>
    <font>
      <b/>
      <sz val="11"/>
      <color theme="1"/>
      <name val="Calibri"/>
      <family val="2"/>
    </font>
    <font>
      <sz val="11"/>
      <color theme="1"/>
      <name val="Calibri"/>
      <family val="2"/>
    </font>
    <font>
      <sz val="11"/>
      <color rgb="FF9C0006"/>
      <name val="Calibri"/>
      <family val="2"/>
      <scheme val="minor"/>
    </font>
    <font>
      <b/>
      <sz val="14"/>
      <color rgb="FF000000"/>
      <name val="Calibri"/>
      <family val="2"/>
    </font>
    <font>
      <b/>
      <sz val="11"/>
      <color rgb="FF0061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s>
  <borders count="36">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bottom style="medium">
        <color indexed="64"/>
      </bottom>
      <diagonal/>
    </border>
    <border>
      <left/>
      <right/>
      <top style="thin">
        <color theme="4" tint="0.39997558519241921"/>
      </top>
      <bottom style="medium">
        <color indexed="64"/>
      </bottom>
      <diagonal/>
    </border>
    <border>
      <left/>
      <right/>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s>
  <cellStyleXfs count="8">
    <xf numFmtId="0" fontId="0" fillId="0" borderId="0"/>
    <xf numFmtId="0" fontId="2" fillId="0" borderId="0"/>
    <xf numFmtId="0" fontId="2" fillId="0" borderId="0"/>
    <xf numFmtId="165" fontId="2" fillId="0" borderId="0"/>
    <xf numFmtId="0" fontId="10" fillId="5" borderId="0" applyNumberFormat="0" applyBorder="0" applyAlignment="0" applyProtection="0"/>
    <xf numFmtId="0" fontId="16" fillId="6" borderId="0" applyNumberFormat="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117">
    <xf numFmtId="0" fontId="0" fillId="0" borderId="0" xfId="0"/>
    <xf numFmtId="0" fontId="0" fillId="0" borderId="1" xfId="0" applyBorder="1"/>
    <xf numFmtId="0" fontId="0" fillId="0" borderId="1" xfId="0" applyFill="1" applyBorder="1"/>
    <xf numFmtId="164" fontId="2" fillId="2" borderId="2" xfId="1" applyNumberFormat="1" applyFont="1" applyFill="1" applyBorder="1" applyAlignment="1">
      <alignment horizontal="left" vertical="center"/>
    </xf>
    <xf numFmtId="0" fontId="0" fillId="0" borderId="1" xfId="0" applyBorder="1" applyAlignment="1">
      <alignment horizontal="center"/>
    </xf>
    <xf numFmtId="164" fontId="2" fillId="2" borderId="2" xfId="1" applyNumberFormat="1" applyFont="1" applyFill="1" applyBorder="1" applyAlignment="1">
      <alignment vertical="center"/>
    </xf>
    <xf numFmtId="0" fontId="0" fillId="0" borderId="1" xfId="0" applyBorder="1" applyAlignment="1"/>
    <xf numFmtId="164" fontId="2" fillId="0" borderId="2" xfId="1" applyNumberFormat="1" applyFont="1" applyFill="1" applyBorder="1" applyAlignment="1">
      <alignment vertical="center"/>
    </xf>
    <xf numFmtId="0" fontId="2" fillId="2" borderId="2" xfId="1" applyNumberFormat="1" applyFont="1" applyFill="1" applyBorder="1" applyAlignment="1">
      <alignment vertical="center"/>
    </xf>
    <xf numFmtId="0" fontId="0" fillId="0" borderId="1" xfId="0" applyBorder="1" applyAlignment="1">
      <alignment horizontal="left"/>
    </xf>
    <xf numFmtId="0" fontId="2" fillId="0" borderId="2" xfId="1" applyNumberFormat="1" applyFont="1" applyBorder="1" applyAlignment="1">
      <alignment vertical="center"/>
    </xf>
    <xf numFmtId="164" fontId="3" fillId="0" borderId="2" xfId="1" applyNumberFormat="1" applyFont="1" applyFill="1" applyBorder="1" applyAlignment="1">
      <alignment horizontal="left" vertical="center"/>
    </xf>
    <xf numFmtId="0" fontId="2" fillId="0" borderId="2" xfId="1" applyNumberFormat="1" applyFont="1" applyFill="1" applyBorder="1" applyAlignment="1">
      <alignment vertical="center"/>
    </xf>
    <xf numFmtId="164" fontId="2" fillId="3" borderId="2" xfId="1" applyNumberFormat="1" applyFont="1" applyFill="1" applyBorder="1" applyAlignment="1">
      <alignment horizontal="left" vertical="center"/>
    </xf>
    <xf numFmtId="0" fontId="2" fillId="3" borderId="2" xfId="1" applyNumberFormat="1"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1" fillId="0" borderId="1" xfId="0" applyFont="1" applyBorder="1" applyAlignment="1"/>
    <xf numFmtId="0" fontId="1" fillId="0" borderId="1" xfId="0" applyFont="1" applyBorder="1" applyAlignment="1">
      <alignment horizontal="left"/>
    </xf>
    <xf numFmtId="0" fontId="1" fillId="0" borderId="1" xfId="0" applyFont="1" applyBorder="1"/>
    <xf numFmtId="0" fontId="1" fillId="0" borderId="1" xfId="0" applyFont="1" applyFill="1" applyBorder="1"/>
    <xf numFmtId="0" fontId="5" fillId="4" borderId="1" xfId="0" applyFont="1" applyFill="1" applyBorder="1"/>
    <xf numFmtId="0" fontId="5" fillId="4" borderId="4" xfId="0" applyFont="1" applyFill="1" applyBorder="1"/>
    <xf numFmtId="0" fontId="6" fillId="0" borderId="1" xfId="0" applyFont="1" applyBorder="1" applyAlignment="1">
      <alignment horizontal="left" indent="2"/>
    </xf>
    <xf numFmtId="0" fontId="6" fillId="0" borderId="1" xfId="0" applyFont="1" applyBorder="1"/>
    <xf numFmtId="1" fontId="6" fillId="0" borderId="1" xfId="0" applyNumberFormat="1" applyFont="1" applyBorder="1"/>
    <xf numFmtId="0" fontId="6" fillId="0" borderId="1" xfId="0" applyFont="1" applyFill="1" applyBorder="1"/>
    <xf numFmtId="1" fontId="0" fillId="0" borderId="1" xfId="0" applyNumberFormat="1" applyBorder="1"/>
    <xf numFmtId="0" fontId="0" fillId="0" borderId="4" xfId="0" applyFill="1" applyBorder="1"/>
    <xf numFmtId="0" fontId="0" fillId="0" borderId="1" xfId="0" applyBorder="1" applyAlignment="1">
      <alignment vertical="center" wrapText="1"/>
    </xf>
    <xf numFmtId="0" fontId="0" fillId="0" borderId="1" xfId="0" applyBorder="1" applyAlignment="1">
      <alignment vertical="center"/>
    </xf>
    <xf numFmtId="1" fontId="0" fillId="0" borderId="1" xfId="0" applyNumberForma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Fill="1" applyBorder="1" applyAlignment="1">
      <alignment horizontal="center" vertical="center"/>
    </xf>
    <xf numFmtId="0" fontId="0" fillId="0" borderId="12" xfId="0" applyBorder="1" applyAlignment="1">
      <alignment horizontal="center" vertical="center"/>
    </xf>
    <xf numFmtId="164" fontId="2" fillId="0" borderId="8" xfId="1" applyNumberFormat="1" applyFont="1" applyFill="1" applyBorder="1" applyAlignment="1">
      <alignment horizontal="left" vertical="center"/>
    </xf>
    <xf numFmtId="0" fontId="2" fillId="0" borderId="1" xfId="1" applyNumberFormat="1" applyFont="1" applyFill="1" applyBorder="1" applyAlignment="1">
      <alignment vertical="center"/>
    </xf>
    <xf numFmtId="0" fontId="7" fillId="0" borderId="1" xfId="0" applyFont="1" applyFill="1" applyBorder="1" applyAlignment="1">
      <alignment horizontal="center"/>
    </xf>
    <xf numFmtId="2" fontId="2" fillId="0" borderId="1" xfId="0" applyNumberFormat="1" applyFont="1" applyFill="1" applyBorder="1" applyAlignment="1">
      <alignment horizontal="center" vertical="center"/>
    </xf>
    <xf numFmtId="0" fontId="8" fillId="0" borderId="13" xfId="0" applyFont="1" applyBorder="1" applyAlignment="1">
      <alignment horizontal="center" vertical="center"/>
    </xf>
    <xf numFmtId="164" fontId="2" fillId="3" borderId="8" xfId="1" applyNumberFormat="1" applyFont="1" applyFill="1" applyBorder="1" applyAlignment="1">
      <alignment horizontal="left" vertical="center"/>
    </xf>
    <xf numFmtId="0" fontId="2" fillId="3" borderId="1" xfId="1" applyNumberFormat="1" applyFont="1" applyFill="1" applyBorder="1" applyAlignment="1">
      <alignment vertical="center"/>
    </xf>
    <xf numFmtId="164" fontId="2" fillId="2" borderId="8" xfId="1" applyNumberFormat="1" applyFont="1" applyFill="1" applyBorder="1" applyAlignment="1">
      <alignment horizontal="left" vertical="center"/>
    </xf>
    <xf numFmtId="0" fontId="2" fillId="2" borderId="1" xfId="1" applyNumberFormat="1" applyFont="1" applyFill="1" applyBorder="1" applyAlignment="1">
      <alignment vertical="center"/>
    </xf>
    <xf numFmtId="3" fontId="2" fillId="0" borderId="1" xfId="1" applyNumberFormat="1" applyFont="1" applyFill="1" applyBorder="1" applyAlignment="1">
      <alignment horizontal="center" vertical="center"/>
    </xf>
    <xf numFmtId="0" fontId="2" fillId="0" borderId="8" xfId="2" applyNumberFormat="1" applyFont="1" applyFill="1" applyBorder="1" applyAlignment="1">
      <alignment horizontal="left"/>
    </xf>
    <xf numFmtId="0" fontId="2" fillId="0" borderId="1" xfId="3" applyNumberFormat="1" applyFont="1" applyFill="1" applyBorder="1" applyAlignment="1"/>
    <xf numFmtId="2" fontId="7" fillId="0" borderId="1" xfId="0" applyNumberFormat="1" applyFont="1" applyFill="1" applyBorder="1" applyAlignment="1">
      <alignment horizontal="center"/>
    </xf>
    <xf numFmtId="164" fontId="2" fillId="2" borderId="14" xfId="1" applyNumberFormat="1" applyFont="1" applyFill="1" applyBorder="1" applyAlignment="1">
      <alignment horizontal="left" vertical="center"/>
    </xf>
    <xf numFmtId="0" fontId="2" fillId="2" borderId="15" xfId="1" applyNumberFormat="1" applyFont="1" applyFill="1" applyBorder="1" applyAlignment="1">
      <alignment vertical="center"/>
    </xf>
    <xf numFmtId="0" fontId="7" fillId="0" borderId="15" xfId="0" applyFont="1" applyFill="1" applyBorder="1" applyAlignment="1">
      <alignment horizontal="center"/>
    </xf>
    <xf numFmtId="2" fontId="2" fillId="0" borderId="15" xfId="0" applyNumberFormat="1" applyFont="1" applyFill="1" applyBorder="1" applyAlignment="1">
      <alignment horizontal="center" vertical="center"/>
    </xf>
    <xf numFmtId="0" fontId="8" fillId="0" borderId="16" xfId="0" applyFont="1" applyBorder="1" applyAlignment="1">
      <alignment horizontal="center" vertical="center"/>
    </xf>
    <xf numFmtId="2" fontId="0" fillId="0" borderId="1" xfId="0" applyNumberFormat="1" applyBorder="1"/>
    <xf numFmtId="1" fontId="1" fillId="0" borderId="1" xfId="0" applyNumberFormat="1" applyFont="1" applyBorder="1"/>
    <xf numFmtId="0" fontId="0" fillId="0" borderId="1" xfId="0" applyBorder="1" applyAlignment="1">
      <alignment wrapText="1"/>
    </xf>
    <xf numFmtId="0" fontId="5" fillId="0" borderId="1" xfId="0" applyFont="1" applyFill="1" applyBorder="1"/>
    <xf numFmtId="0" fontId="5" fillId="0" borderId="0" xfId="0" applyFont="1" applyFill="1" applyBorder="1"/>
    <xf numFmtId="0" fontId="0" fillId="0" borderId="4" xfId="0" applyBorder="1" applyAlignment="1">
      <alignment horizontal="center" vertical="center"/>
    </xf>
    <xf numFmtId="0" fontId="0" fillId="0" borderId="17" xfId="0" applyBorder="1" applyAlignment="1">
      <alignment horizontal="center" vertical="center"/>
    </xf>
    <xf numFmtId="0" fontId="11" fillId="0" borderId="22" xfId="0" applyFont="1" applyBorder="1" applyAlignment="1">
      <alignment vertical="center"/>
    </xf>
    <xf numFmtId="0" fontId="11" fillId="0" borderId="23" xfId="0" applyFont="1" applyBorder="1" applyAlignment="1">
      <alignment vertical="center" wrapText="1"/>
    </xf>
    <xf numFmtId="0" fontId="12" fillId="0" borderId="22" xfId="0" applyFont="1" applyBorder="1" applyAlignment="1">
      <alignment vertical="center"/>
    </xf>
    <xf numFmtId="0" fontId="13" fillId="0" borderId="0" xfId="0" applyFont="1" applyAlignment="1">
      <alignment vertical="center"/>
    </xf>
    <xf numFmtId="0" fontId="12" fillId="0" borderId="22" xfId="0" applyFont="1" applyFill="1" applyBorder="1" applyAlignment="1">
      <alignment vertical="center"/>
    </xf>
    <xf numFmtId="0" fontId="11" fillId="0" borderId="22" xfId="0" applyFont="1" applyBorder="1" applyAlignment="1">
      <alignment vertical="center" wrapText="1"/>
    </xf>
    <xf numFmtId="166" fontId="14" fillId="0" borderId="23" xfId="0" applyNumberFormat="1" applyFont="1" applyBorder="1" applyAlignment="1">
      <alignment vertical="top"/>
    </xf>
    <xf numFmtId="166" fontId="15" fillId="0" borderId="23" xfId="0" applyNumberFormat="1" applyFont="1" applyBorder="1" applyAlignment="1">
      <alignment vertical="top"/>
    </xf>
    <xf numFmtId="0" fontId="0" fillId="0" borderId="0" xfId="0" applyFill="1"/>
    <xf numFmtId="0" fontId="0" fillId="0" borderId="0" xfId="0" applyFill="1" applyBorder="1" applyAlignment="1">
      <alignment vertical="center" wrapText="1"/>
    </xf>
    <xf numFmtId="166" fontId="10" fillId="5" borderId="23" xfId="4" applyNumberFormat="1" applyBorder="1" applyAlignment="1">
      <alignment horizontal="right" vertical="top"/>
    </xf>
    <xf numFmtId="0" fontId="16" fillId="0" borderId="0" xfId="5" applyFill="1"/>
    <xf numFmtId="0" fontId="0" fillId="0" borderId="26" xfId="0" applyBorder="1"/>
    <xf numFmtId="0" fontId="0" fillId="0" borderId="27" xfId="0" applyBorder="1"/>
    <xf numFmtId="0" fontId="0" fillId="0" borderId="28" xfId="0" applyFont="1" applyBorder="1"/>
    <xf numFmtId="0" fontId="0" fillId="0" borderId="29" xfId="0" applyFont="1" applyBorder="1" applyAlignment="1">
      <alignment wrapText="1"/>
    </xf>
    <xf numFmtId="0" fontId="0" fillId="0" borderId="30" xfId="0" applyBorder="1"/>
    <xf numFmtId="0" fontId="0" fillId="0" borderId="33" xfId="0" applyFont="1" applyBorder="1" applyAlignment="1">
      <alignment wrapText="1"/>
    </xf>
    <xf numFmtId="0" fontId="0" fillId="0" borderId="24" xfId="0" applyFont="1" applyFill="1" applyBorder="1" applyAlignment="1">
      <alignment horizontal="center"/>
    </xf>
    <xf numFmtId="0" fontId="0" fillId="0" borderId="19" xfId="0" applyBorder="1"/>
    <xf numFmtId="0" fontId="0" fillId="0" borderId="21" xfId="0" applyBorder="1"/>
    <xf numFmtId="0" fontId="0" fillId="0" borderId="24" xfId="0" applyFont="1" applyFill="1" applyBorder="1" applyAlignment="1">
      <alignment horizontal="left" wrapText="1"/>
    </xf>
    <xf numFmtId="9" fontId="0" fillId="0" borderId="24" xfId="6" applyNumberFormat="1" applyFont="1" applyBorder="1" applyAlignment="1">
      <alignment horizontal="center" wrapText="1"/>
    </xf>
    <xf numFmtId="0" fontId="0" fillId="0" borderId="32" xfId="0" applyBorder="1" applyAlignment="1">
      <alignment wrapText="1"/>
    </xf>
    <xf numFmtId="0" fontId="0" fillId="0" borderId="25" xfId="0" applyFont="1" applyFill="1" applyBorder="1" applyAlignment="1">
      <alignment horizontal="center"/>
    </xf>
    <xf numFmtId="0" fontId="0" fillId="0" borderId="25" xfId="0" applyFont="1" applyFill="1" applyBorder="1" applyAlignment="1">
      <alignment horizontal="left"/>
    </xf>
    <xf numFmtId="0" fontId="0" fillId="0" borderId="20" xfId="0" applyBorder="1" applyAlignment="1">
      <alignment wrapText="1"/>
    </xf>
    <xf numFmtId="166" fontId="10" fillId="5" borderId="23" xfId="7" applyNumberFormat="1" applyFont="1" applyFill="1" applyBorder="1" applyAlignment="1">
      <alignment horizontal="right" vertical="top"/>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166" fontId="18" fillId="5" borderId="23" xfId="4" applyNumberFormat="1" applyFont="1" applyBorder="1" applyAlignment="1">
      <alignment horizontal="right" vertical="top"/>
    </xf>
    <xf numFmtId="0" fontId="16" fillId="0" borderId="0" xfId="5" applyFill="1" applyAlignment="1">
      <alignment vertical="center"/>
    </xf>
    <xf numFmtId="0" fontId="16" fillId="0" borderId="0" xfId="5" applyFill="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24" xfId="0" applyFont="1" applyFill="1" applyBorder="1" applyAlignment="1">
      <alignment horizontal="left" vertical="top" wrapText="1"/>
    </xf>
    <xf numFmtId="0" fontId="0" fillId="0" borderId="31" xfId="0" applyFill="1" applyBorder="1" applyAlignment="1">
      <alignment horizontal="left" vertical="top" wrapText="1"/>
    </xf>
    <xf numFmtId="0" fontId="0" fillId="0" borderId="25" xfId="0" applyFill="1" applyBorder="1" applyAlignment="1">
      <alignment horizontal="left" vertical="top" wrapText="1"/>
    </xf>
    <xf numFmtId="0" fontId="0" fillId="0" borderId="34" xfId="0" applyBorder="1" applyAlignment="1">
      <alignment horizontal="center" wrapText="1"/>
    </xf>
    <xf numFmtId="0" fontId="0" fillId="0" borderId="35" xfId="0" applyBorder="1" applyAlignment="1">
      <alignment horizontal="center" wrapText="1"/>
    </xf>
    <xf numFmtId="0" fontId="1" fillId="0" borderId="6"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7" xfId="0" applyBorder="1" applyAlignment="1">
      <alignment horizontal="left"/>
    </xf>
    <xf numFmtId="0" fontId="0" fillId="0" borderId="8" xfId="0" applyBorder="1" applyAlignment="1">
      <alignment horizontal="left"/>
    </xf>
  </cellXfs>
  <cellStyles count="8">
    <cellStyle name="Gut" xfId="4" builtinId="26"/>
    <cellStyle name="Komma" xfId="7" builtinId="3"/>
    <cellStyle name="Prozent" xfId="6" builtinId="5"/>
    <cellStyle name="Schlecht" xfId="5" builtinId="27"/>
    <cellStyle name="Standard" xfId="0" builtinId="0"/>
    <cellStyle name="Standard 10" xfId="1"/>
    <cellStyle name="Standard 2 2" xfId="3"/>
    <cellStyle name="Standard 27" xfId="2"/>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M25"/>
  <sheetViews>
    <sheetView zoomScaleNormal="100" workbookViewId="0">
      <selection activeCell="G26" sqref="G26"/>
    </sheetView>
  </sheetViews>
  <sheetFormatPr baseColWidth="10" defaultRowHeight="14.4" x14ac:dyDescent="0.3"/>
  <cols>
    <col min="8" max="8" width="20.6640625" customWidth="1"/>
    <col min="9" max="9" width="14.77734375" customWidth="1"/>
    <col min="10" max="10" width="16.5546875" customWidth="1"/>
    <col min="11" max="11" width="16" customWidth="1"/>
    <col min="12" max="12" width="15.109375" customWidth="1"/>
    <col min="13" max="13" width="13.88671875" bestFit="1" customWidth="1"/>
  </cols>
  <sheetData>
    <row r="5" spans="8:13" ht="15" thickBot="1" x14ac:dyDescent="0.35"/>
    <row r="6" spans="8:13" ht="15" customHeight="1" thickBot="1" x14ac:dyDescent="0.35">
      <c r="H6" s="95" t="s">
        <v>244</v>
      </c>
      <c r="I6" s="96"/>
      <c r="J6" s="96"/>
      <c r="K6" s="96"/>
      <c r="L6" s="96"/>
      <c r="M6" s="97"/>
    </row>
    <row r="7" spans="8:13" ht="46.2" customHeight="1" thickBot="1" x14ac:dyDescent="0.35">
      <c r="H7" s="67" t="s">
        <v>213</v>
      </c>
      <c r="I7" s="63" t="s">
        <v>222</v>
      </c>
      <c r="J7" s="63" t="s">
        <v>223</v>
      </c>
      <c r="K7" s="63" t="s">
        <v>224</v>
      </c>
      <c r="L7" s="63" t="s">
        <v>225</v>
      </c>
      <c r="M7" s="63" t="s">
        <v>226</v>
      </c>
    </row>
    <row r="8" spans="8:13" ht="14.4" customHeight="1" thickBot="1" x14ac:dyDescent="0.35">
      <c r="H8" s="62"/>
      <c r="I8" s="68"/>
      <c r="J8" s="69"/>
      <c r="K8" s="69"/>
      <c r="L8" s="69"/>
      <c r="M8" s="69"/>
    </row>
    <row r="9" spans="8:13" ht="15" thickBot="1" x14ac:dyDescent="0.35">
      <c r="H9" s="64" t="s">
        <v>63</v>
      </c>
      <c r="I9" s="72">
        <v>3355</v>
      </c>
      <c r="J9" s="72">
        <f>3355*1.5929</f>
        <v>5344.1795000000002</v>
      </c>
      <c r="K9" s="72"/>
      <c r="L9" s="72">
        <v>5344</v>
      </c>
      <c r="M9" s="72"/>
    </row>
    <row r="10" spans="8:13" ht="15" thickBot="1" x14ac:dyDescent="0.35">
      <c r="H10" s="64" t="s">
        <v>64</v>
      </c>
      <c r="I10" s="72">
        <v>16719</v>
      </c>
      <c r="J10" s="72">
        <v>26632</v>
      </c>
      <c r="K10" s="72">
        <v>9691</v>
      </c>
      <c r="L10" s="72">
        <v>16940</v>
      </c>
      <c r="M10" s="72"/>
    </row>
    <row r="11" spans="8:13" ht="15" thickBot="1" x14ac:dyDescent="0.35">
      <c r="H11" s="64" t="s">
        <v>65</v>
      </c>
      <c r="I11" s="72">
        <v>1686</v>
      </c>
      <c r="J11" s="72">
        <v>2685</v>
      </c>
      <c r="K11" s="72"/>
      <c r="L11" s="72"/>
      <c r="M11" s="72">
        <v>2685</v>
      </c>
    </row>
    <row r="12" spans="8:13" ht="15" thickBot="1" x14ac:dyDescent="0.35">
      <c r="H12" s="64" t="s">
        <v>236</v>
      </c>
      <c r="I12" s="72">
        <v>7439</v>
      </c>
      <c r="J12" s="72">
        <v>11850</v>
      </c>
      <c r="K12" s="72">
        <v>11850</v>
      </c>
      <c r="L12" s="72"/>
      <c r="M12" s="72"/>
    </row>
    <row r="13" spans="8:13" ht="15" thickBot="1" x14ac:dyDescent="0.35">
      <c r="H13" s="64" t="s">
        <v>66</v>
      </c>
      <c r="I13" s="72" t="s">
        <v>219</v>
      </c>
      <c r="J13" s="72"/>
      <c r="K13" s="72"/>
      <c r="L13" s="72"/>
      <c r="M13" s="72"/>
    </row>
    <row r="14" spans="8:13" ht="15" thickBot="1" x14ac:dyDescent="0.35">
      <c r="H14" s="64" t="s">
        <v>221</v>
      </c>
      <c r="I14" s="72">
        <v>10785</v>
      </c>
      <c r="J14" s="72">
        <v>17179</v>
      </c>
      <c r="K14" s="72"/>
      <c r="L14" s="72"/>
      <c r="M14" s="72">
        <v>17179</v>
      </c>
    </row>
    <row r="15" spans="8:13" ht="15" thickBot="1" x14ac:dyDescent="0.35">
      <c r="H15" s="64" t="s">
        <v>67</v>
      </c>
      <c r="I15" s="72" t="s">
        <v>219</v>
      </c>
      <c r="J15" s="72"/>
      <c r="K15" s="72"/>
      <c r="L15" s="72"/>
      <c r="M15" s="72"/>
    </row>
    <row r="16" spans="8:13" ht="15" thickBot="1" x14ac:dyDescent="0.35">
      <c r="H16" s="64" t="s">
        <v>68</v>
      </c>
      <c r="I16" s="72" t="s">
        <v>219</v>
      </c>
      <c r="J16" s="72"/>
      <c r="K16" s="72"/>
      <c r="L16" s="72"/>
      <c r="M16" s="72"/>
    </row>
    <row r="17" spans="8:13" ht="15" thickBot="1" x14ac:dyDescent="0.35">
      <c r="H17" s="64" t="s">
        <v>69</v>
      </c>
      <c r="I17" s="72" t="s">
        <v>219</v>
      </c>
      <c r="J17" s="72"/>
      <c r="K17" s="72"/>
      <c r="L17" s="72"/>
      <c r="M17" s="72"/>
    </row>
    <row r="18" spans="8:13" ht="15" thickBot="1" x14ac:dyDescent="0.35">
      <c r="H18" s="64" t="s">
        <v>70</v>
      </c>
      <c r="I18" s="72" t="s">
        <v>219</v>
      </c>
      <c r="J18" s="72"/>
      <c r="K18" s="72"/>
      <c r="L18" s="72"/>
      <c r="M18" s="72"/>
    </row>
    <row r="19" spans="8:13" ht="15" thickBot="1" x14ac:dyDescent="0.35">
      <c r="H19" s="64" t="s">
        <v>71</v>
      </c>
      <c r="I19" s="72">
        <v>2800</v>
      </c>
      <c r="J19" s="72">
        <v>4460</v>
      </c>
      <c r="K19" s="72">
        <v>4460</v>
      </c>
      <c r="L19" s="72"/>
      <c r="M19" s="72"/>
    </row>
    <row r="20" spans="8:13" ht="15" thickBot="1" x14ac:dyDescent="0.35">
      <c r="H20" s="64" t="s">
        <v>72</v>
      </c>
      <c r="I20" s="72">
        <v>3758</v>
      </c>
      <c r="J20" s="72">
        <v>5986</v>
      </c>
      <c r="K20" s="72" t="s">
        <v>220</v>
      </c>
      <c r="L20" s="72"/>
      <c r="M20" s="72"/>
    </row>
    <row r="21" spans="8:13" ht="15" thickBot="1" x14ac:dyDescent="0.35">
      <c r="H21" s="64" t="s">
        <v>73</v>
      </c>
      <c r="I21" s="72">
        <v>11181</v>
      </c>
      <c r="J21" s="72">
        <v>17810</v>
      </c>
      <c r="K21" s="72"/>
      <c r="L21" s="72"/>
      <c r="M21" s="72">
        <v>17810</v>
      </c>
    </row>
    <row r="22" spans="8:13" ht="15" thickBot="1" x14ac:dyDescent="0.35">
      <c r="H22" s="66" t="s">
        <v>74</v>
      </c>
      <c r="I22" s="72" t="s">
        <v>219</v>
      </c>
      <c r="J22" s="72"/>
      <c r="K22" s="72"/>
      <c r="L22" s="72"/>
      <c r="M22" s="72"/>
    </row>
    <row r="23" spans="8:13" ht="15" thickBot="1" x14ac:dyDescent="0.35">
      <c r="H23" s="64"/>
      <c r="I23" s="72"/>
      <c r="J23" s="72"/>
      <c r="K23" s="72"/>
      <c r="L23" s="72"/>
      <c r="M23" s="72"/>
    </row>
    <row r="24" spans="8:13" ht="15" thickBot="1" x14ac:dyDescent="0.35">
      <c r="H24" s="64" t="s">
        <v>62</v>
      </c>
      <c r="I24" s="72">
        <f>SUM(I9:I22)</f>
        <v>57723</v>
      </c>
      <c r="J24" s="72">
        <f>SUM(J9:J23)</f>
        <v>91946.179499999998</v>
      </c>
      <c r="K24" s="72">
        <f>SUM(K9:K23)</f>
        <v>26001</v>
      </c>
      <c r="L24" s="72">
        <f>SUM(L9:L22)</f>
        <v>22284</v>
      </c>
      <c r="M24" s="72">
        <f>SUM(M9:M21)</f>
        <v>37674</v>
      </c>
    </row>
    <row r="25" spans="8:13" s="70" customFormat="1" x14ac:dyDescent="0.3">
      <c r="H25" s="73"/>
      <c r="I25" s="73"/>
      <c r="J25" s="73"/>
      <c r="K25" s="73"/>
      <c r="L25" s="73"/>
      <c r="M25" s="73"/>
    </row>
  </sheetData>
  <mergeCells count="1">
    <mergeCell ref="H6:M6"/>
  </mergeCell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32"/>
  <sheetViews>
    <sheetView topLeftCell="A7" workbookViewId="0">
      <selection activeCell="E32" sqref="E32"/>
    </sheetView>
  </sheetViews>
  <sheetFormatPr baseColWidth="10" defaultRowHeight="14.4" x14ac:dyDescent="0.3"/>
  <cols>
    <col min="5" max="5" width="17.88671875" customWidth="1"/>
    <col min="6" max="6" width="16.33203125" customWidth="1"/>
    <col min="7" max="7" width="18.109375" customWidth="1"/>
    <col min="8" max="8" width="17" customWidth="1"/>
    <col min="9" max="9" width="15.33203125" customWidth="1"/>
  </cols>
  <sheetData>
    <row r="8" spans="4:9" x14ac:dyDescent="0.3">
      <c r="D8" s="19" t="s">
        <v>0</v>
      </c>
      <c r="E8" s="19" t="s">
        <v>1</v>
      </c>
      <c r="F8" s="19" t="s">
        <v>2</v>
      </c>
      <c r="G8" s="19" t="s">
        <v>38</v>
      </c>
      <c r="H8" s="20" t="s">
        <v>4</v>
      </c>
      <c r="I8" s="19" t="s">
        <v>26</v>
      </c>
    </row>
    <row r="9" spans="4:9" x14ac:dyDescent="0.3">
      <c r="D9" s="1"/>
      <c r="E9" s="1"/>
      <c r="F9" s="1"/>
      <c r="G9" s="1"/>
      <c r="H9" s="1"/>
      <c r="I9" s="1"/>
    </row>
    <row r="10" spans="4:9" x14ac:dyDescent="0.3">
      <c r="D10" s="1"/>
      <c r="E10" s="1"/>
      <c r="F10" s="1"/>
      <c r="G10" s="1"/>
      <c r="H10" s="1"/>
      <c r="I10" s="4"/>
    </row>
    <row r="11" spans="4:9" x14ac:dyDescent="0.3">
      <c r="D11" s="1"/>
      <c r="E11" s="1"/>
      <c r="F11" s="1"/>
      <c r="G11" s="1"/>
      <c r="H11" s="1"/>
      <c r="I11" s="4"/>
    </row>
    <row r="12" spans="4:9" x14ac:dyDescent="0.3">
      <c r="D12" s="1"/>
      <c r="E12" s="1"/>
      <c r="F12" s="1"/>
      <c r="G12" s="1"/>
      <c r="H12" s="1"/>
      <c r="I12" s="4"/>
    </row>
    <row r="13" spans="4:9" x14ac:dyDescent="0.3">
      <c r="D13" s="1"/>
      <c r="E13" s="1"/>
      <c r="F13" s="1"/>
      <c r="G13" s="1"/>
      <c r="H13" s="1"/>
      <c r="I13" s="4"/>
    </row>
    <row r="14" spans="4:9" x14ac:dyDescent="0.3">
      <c r="D14" s="1"/>
      <c r="E14" s="1"/>
      <c r="F14" s="1"/>
      <c r="G14" s="1"/>
      <c r="H14" s="1"/>
      <c r="I14" s="4"/>
    </row>
    <row r="15" spans="4:9" x14ac:dyDescent="0.3">
      <c r="D15" s="1"/>
      <c r="E15" s="1"/>
      <c r="F15" s="1"/>
      <c r="G15" s="1"/>
      <c r="H15" s="1"/>
      <c r="I15" s="4"/>
    </row>
    <row r="16" spans="4:9" x14ac:dyDescent="0.3">
      <c r="D16" s="1"/>
      <c r="E16" s="1"/>
      <c r="F16" s="1"/>
      <c r="G16" s="1"/>
      <c r="H16" s="1"/>
      <c r="I16" s="4"/>
    </row>
    <row r="17" spans="4:9" x14ac:dyDescent="0.3">
      <c r="D17" s="1"/>
      <c r="E17" s="1"/>
      <c r="F17" s="1"/>
      <c r="G17" s="1"/>
      <c r="H17" s="1"/>
      <c r="I17" s="4"/>
    </row>
    <row r="18" spans="4:9" x14ac:dyDescent="0.3">
      <c r="D18" s="1"/>
      <c r="E18" s="1"/>
      <c r="F18" s="1"/>
      <c r="G18" s="1"/>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
      <c r="F29" s="1"/>
      <c r="G29" s="1"/>
      <c r="H29" s="1"/>
      <c r="I29" s="4"/>
    </row>
    <row r="30" spans="4:9" x14ac:dyDescent="0.3">
      <c r="D30" s="1"/>
      <c r="E30" s="1"/>
      <c r="F30" s="1"/>
      <c r="G30" s="1"/>
      <c r="H30" s="1"/>
      <c r="I30" s="4"/>
    </row>
    <row r="31" spans="4:9" x14ac:dyDescent="0.3">
      <c r="D31" s="1"/>
      <c r="E31" s="1"/>
      <c r="F31" s="1"/>
      <c r="G31" s="1"/>
      <c r="H31" s="1"/>
      <c r="I31" s="4"/>
    </row>
    <row r="32" spans="4:9" x14ac:dyDescent="0.3">
      <c r="D32" s="1"/>
      <c r="E32" s="19" t="s">
        <v>61</v>
      </c>
      <c r="F32" s="1"/>
      <c r="G32" s="1"/>
      <c r="H32" s="1"/>
      <c r="I32" s="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32"/>
  <sheetViews>
    <sheetView workbookViewId="0">
      <selection activeCell="H53" sqref="H53"/>
    </sheetView>
  </sheetViews>
  <sheetFormatPr baseColWidth="10" defaultRowHeight="14.4" x14ac:dyDescent="0.3"/>
  <cols>
    <col min="5" max="5" width="17.88671875" customWidth="1"/>
    <col min="6" max="6" width="16" customWidth="1"/>
    <col min="7" max="7" width="18.6640625" customWidth="1"/>
    <col min="8" max="8" width="18.33203125" customWidth="1"/>
    <col min="9" max="9" width="17.109375" customWidth="1"/>
  </cols>
  <sheetData>
    <row r="8" spans="4:9" x14ac:dyDescent="0.3">
      <c r="D8" s="19" t="s">
        <v>0</v>
      </c>
      <c r="E8" s="19" t="s">
        <v>1</v>
      </c>
      <c r="F8" s="19" t="s">
        <v>2</v>
      </c>
      <c r="G8" s="19" t="s">
        <v>38</v>
      </c>
      <c r="H8" s="20" t="s">
        <v>4</v>
      </c>
      <c r="I8" s="19" t="s">
        <v>26</v>
      </c>
    </row>
    <row r="9" spans="4:9" x14ac:dyDescent="0.3">
      <c r="D9" s="1"/>
      <c r="E9" s="1"/>
      <c r="F9" s="1"/>
      <c r="G9" s="1"/>
      <c r="H9" s="1"/>
      <c r="I9" s="1"/>
    </row>
    <row r="10" spans="4:9" x14ac:dyDescent="0.3">
      <c r="D10" s="1"/>
      <c r="E10" s="1"/>
      <c r="F10" s="1"/>
      <c r="G10" s="1"/>
      <c r="H10" s="1"/>
      <c r="I10" s="4"/>
    </row>
    <row r="11" spans="4:9" x14ac:dyDescent="0.3">
      <c r="D11" s="1"/>
      <c r="E11" s="1"/>
      <c r="F11" s="1"/>
      <c r="G11" s="1"/>
      <c r="H11" s="1"/>
      <c r="I11" s="4"/>
    </row>
    <row r="12" spans="4:9" x14ac:dyDescent="0.3">
      <c r="D12" s="1"/>
      <c r="E12" s="1"/>
      <c r="F12" s="1"/>
      <c r="G12" s="1"/>
      <c r="H12" s="1"/>
      <c r="I12" s="4"/>
    </row>
    <row r="13" spans="4:9" x14ac:dyDescent="0.3">
      <c r="D13" s="1"/>
      <c r="E13" s="1"/>
      <c r="F13" s="1"/>
      <c r="G13" s="1"/>
      <c r="H13" s="1"/>
      <c r="I13" s="4"/>
    </row>
    <row r="14" spans="4:9" x14ac:dyDescent="0.3">
      <c r="D14" s="1"/>
      <c r="E14" s="1"/>
      <c r="F14" s="1"/>
      <c r="G14" s="1"/>
      <c r="H14" s="1"/>
      <c r="I14" s="4"/>
    </row>
    <row r="15" spans="4:9" x14ac:dyDescent="0.3">
      <c r="D15" s="1"/>
      <c r="E15" s="1"/>
      <c r="F15" s="1"/>
      <c r="G15" s="1"/>
      <c r="H15" s="1"/>
      <c r="I15" s="4"/>
    </row>
    <row r="16" spans="4:9" x14ac:dyDescent="0.3">
      <c r="D16" s="1"/>
      <c r="E16" s="1"/>
      <c r="F16" s="1"/>
      <c r="G16" s="1"/>
      <c r="H16" s="1"/>
      <c r="I16" s="4"/>
    </row>
    <row r="17" spans="4:9" x14ac:dyDescent="0.3">
      <c r="D17" s="1"/>
      <c r="E17" s="1"/>
      <c r="F17" s="1"/>
      <c r="G17" s="1"/>
      <c r="H17" s="1"/>
      <c r="I17" s="4"/>
    </row>
    <row r="18" spans="4:9" x14ac:dyDescent="0.3">
      <c r="D18" s="1"/>
      <c r="E18" s="1"/>
      <c r="F18" s="1"/>
      <c r="G18" s="1"/>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
      <c r="F29" s="1"/>
      <c r="G29" s="1"/>
      <c r="H29" s="1"/>
      <c r="I29" s="4"/>
    </row>
    <row r="30" spans="4:9" x14ac:dyDescent="0.3">
      <c r="D30" s="1"/>
      <c r="E30" s="1"/>
      <c r="F30" s="1"/>
      <c r="G30" s="1"/>
      <c r="H30" s="1"/>
      <c r="I30" s="4"/>
    </row>
    <row r="31" spans="4:9" x14ac:dyDescent="0.3">
      <c r="D31" s="1"/>
      <c r="E31" s="1"/>
      <c r="F31" s="1"/>
      <c r="G31" s="1"/>
      <c r="H31" s="1"/>
      <c r="I31" s="4"/>
    </row>
    <row r="32" spans="4:9" x14ac:dyDescent="0.3">
      <c r="D32" s="1"/>
      <c r="E32" s="19" t="s">
        <v>61</v>
      </c>
      <c r="F32" s="1"/>
      <c r="G32" s="1"/>
      <c r="H32" s="1"/>
      <c r="I32" s="4"/>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H31"/>
  <sheetViews>
    <sheetView workbookViewId="0">
      <selection activeCell="G9" sqref="G9"/>
    </sheetView>
  </sheetViews>
  <sheetFormatPr baseColWidth="10" defaultRowHeight="14.4" x14ac:dyDescent="0.3"/>
  <cols>
    <col min="4" max="4" width="34.109375" customWidth="1"/>
    <col min="5" max="5" width="19" customWidth="1"/>
    <col min="6" max="6" width="24.33203125" customWidth="1"/>
    <col min="7" max="7" width="17.6640625" customWidth="1"/>
    <col min="8" max="8" width="15.6640625" customWidth="1"/>
  </cols>
  <sheetData>
    <row r="7" spans="2:8" ht="15.6" x14ac:dyDescent="0.3">
      <c r="B7" s="58" t="s">
        <v>216</v>
      </c>
      <c r="C7" s="19" t="s">
        <v>0</v>
      </c>
      <c r="D7" s="19" t="s">
        <v>1</v>
      </c>
      <c r="E7" s="19" t="s">
        <v>2</v>
      </c>
      <c r="F7" s="19" t="s">
        <v>38</v>
      </c>
      <c r="G7" s="20" t="s">
        <v>4</v>
      </c>
      <c r="H7" s="19" t="s">
        <v>26</v>
      </c>
    </row>
    <row r="8" spans="2:8" x14ac:dyDescent="0.3">
      <c r="C8" s="1"/>
      <c r="D8" s="1"/>
      <c r="E8" s="1"/>
      <c r="F8" s="1"/>
      <c r="G8" s="1"/>
      <c r="H8" s="1"/>
    </row>
    <row r="9" spans="2:8" x14ac:dyDescent="0.3">
      <c r="B9" s="1" t="s">
        <v>77</v>
      </c>
      <c r="C9" s="1"/>
      <c r="D9" s="1" t="s">
        <v>3</v>
      </c>
      <c r="E9" s="1"/>
      <c r="F9" s="1">
        <v>2800</v>
      </c>
      <c r="G9" s="1"/>
      <c r="H9" s="4" t="s">
        <v>27</v>
      </c>
    </row>
    <row r="10" spans="2:8" x14ac:dyDescent="0.3">
      <c r="C10" s="1"/>
      <c r="D10" s="1"/>
      <c r="E10" s="1"/>
      <c r="F10" s="1"/>
      <c r="G10" s="1"/>
      <c r="H10" s="4"/>
    </row>
    <row r="11" spans="2:8" x14ac:dyDescent="0.3">
      <c r="C11" s="1"/>
      <c r="D11" s="1"/>
      <c r="E11" s="1"/>
      <c r="F11" s="1"/>
      <c r="G11" s="1"/>
      <c r="H11" s="4"/>
    </row>
    <row r="12" spans="2:8" x14ac:dyDescent="0.3">
      <c r="C12" s="1"/>
      <c r="D12" s="1"/>
      <c r="E12" s="1"/>
      <c r="F12" s="1"/>
      <c r="G12" s="1"/>
      <c r="H12" s="4"/>
    </row>
    <row r="13" spans="2:8" x14ac:dyDescent="0.3">
      <c r="C13" s="1"/>
      <c r="D13" s="1"/>
      <c r="E13" s="1"/>
      <c r="F13" s="1"/>
      <c r="G13" s="1"/>
      <c r="H13" s="4"/>
    </row>
    <row r="14" spans="2:8" x14ac:dyDescent="0.3">
      <c r="C14" s="1"/>
      <c r="D14" s="1"/>
      <c r="E14" s="1"/>
      <c r="F14" s="1"/>
      <c r="G14" s="1"/>
      <c r="H14" s="4"/>
    </row>
    <row r="15" spans="2:8" x14ac:dyDescent="0.3">
      <c r="C15" s="1"/>
      <c r="D15" s="1"/>
      <c r="E15" s="1"/>
      <c r="F15" s="1"/>
      <c r="G15" s="1"/>
      <c r="H15" s="4"/>
    </row>
    <row r="16" spans="2:8" x14ac:dyDescent="0.3">
      <c r="C16" s="1"/>
      <c r="D16" s="1"/>
      <c r="E16" s="1"/>
      <c r="F16" s="1"/>
      <c r="G16" s="1"/>
      <c r="H16" s="4"/>
    </row>
    <row r="17" spans="3:8" x14ac:dyDescent="0.3">
      <c r="C17" s="1"/>
      <c r="D17" s="1"/>
      <c r="E17" s="1"/>
      <c r="F17" s="1"/>
      <c r="G17" s="1"/>
      <c r="H17" s="4"/>
    </row>
    <row r="18" spans="3:8" x14ac:dyDescent="0.3">
      <c r="C18" s="1"/>
      <c r="D18" s="1"/>
      <c r="E18" s="1"/>
      <c r="F18" s="1"/>
      <c r="G18" s="1"/>
      <c r="H18" s="4"/>
    </row>
    <row r="19" spans="3:8" x14ac:dyDescent="0.3">
      <c r="C19" s="1"/>
      <c r="D19" s="1"/>
      <c r="E19" s="1"/>
      <c r="F19" s="1"/>
      <c r="G19" s="1"/>
      <c r="H19" s="4"/>
    </row>
    <row r="20" spans="3:8" x14ac:dyDescent="0.3">
      <c r="C20" s="1"/>
      <c r="D20" s="1"/>
      <c r="E20" s="1"/>
      <c r="F20" s="1"/>
      <c r="G20" s="1"/>
      <c r="H20" s="4"/>
    </row>
    <row r="21" spans="3:8" x14ac:dyDescent="0.3">
      <c r="C21" s="1"/>
      <c r="D21" s="1"/>
      <c r="E21" s="1"/>
      <c r="F21" s="1"/>
      <c r="G21" s="1"/>
      <c r="H21" s="4"/>
    </row>
    <row r="22" spans="3:8" x14ac:dyDescent="0.3">
      <c r="C22" s="1"/>
      <c r="D22" s="1"/>
      <c r="E22" s="1"/>
      <c r="F22" s="1"/>
      <c r="G22" s="1"/>
      <c r="H22" s="4"/>
    </row>
    <row r="23" spans="3:8" x14ac:dyDescent="0.3">
      <c r="C23" s="1"/>
      <c r="D23" s="1"/>
      <c r="E23" s="1"/>
      <c r="F23" s="1"/>
      <c r="G23" s="1"/>
      <c r="H23" s="4"/>
    </row>
    <row r="24" spans="3:8" x14ac:dyDescent="0.3">
      <c r="C24" s="1"/>
      <c r="D24" s="1"/>
      <c r="E24" s="1"/>
      <c r="F24" s="1"/>
      <c r="G24" s="1"/>
      <c r="H24" s="4"/>
    </row>
    <row r="25" spans="3:8" x14ac:dyDescent="0.3">
      <c r="C25" s="1"/>
      <c r="D25" s="1"/>
      <c r="E25" s="1"/>
      <c r="F25" s="1"/>
      <c r="G25" s="1"/>
      <c r="H25" s="4"/>
    </row>
    <row r="26" spans="3:8" x14ac:dyDescent="0.3">
      <c r="C26" s="1"/>
      <c r="D26" s="1"/>
      <c r="E26" s="1"/>
      <c r="F26" s="1"/>
      <c r="G26" s="1"/>
      <c r="H26" s="4"/>
    </row>
    <row r="27" spans="3:8" x14ac:dyDescent="0.3">
      <c r="C27" s="1"/>
      <c r="D27" s="1"/>
      <c r="E27" s="1"/>
      <c r="F27" s="1"/>
      <c r="G27" s="1"/>
      <c r="H27" s="4"/>
    </row>
    <row r="28" spans="3:8" x14ac:dyDescent="0.3">
      <c r="C28" s="1"/>
      <c r="D28" s="1"/>
      <c r="E28" s="1"/>
      <c r="F28" s="1"/>
      <c r="G28" s="1"/>
      <c r="H28" s="4"/>
    </row>
    <row r="29" spans="3:8" x14ac:dyDescent="0.3">
      <c r="C29" s="1"/>
      <c r="D29" s="1"/>
      <c r="E29" s="1"/>
      <c r="F29" s="1"/>
      <c r="G29" s="1"/>
      <c r="H29" s="4"/>
    </row>
    <row r="30" spans="3:8" x14ac:dyDescent="0.3">
      <c r="C30" s="1"/>
      <c r="D30" s="1"/>
      <c r="E30" s="1"/>
      <c r="F30" s="1"/>
      <c r="G30" s="1"/>
      <c r="H30" s="4"/>
    </row>
    <row r="31" spans="3:8" x14ac:dyDescent="0.3">
      <c r="C31" s="1"/>
      <c r="D31" s="19" t="s">
        <v>61</v>
      </c>
      <c r="E31" s="19"/>
      <c r="F31" s="19">
        <f>SUM(F9:F29)</f>
        <v>2800</v>
      </c>
      <c r="G31" s="1"/>
      <c r="H31" s="4"/>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I16"/>
  <sheetViews>
    <sheetView workbookViewId="0">
      <selection activeCell="H11" sqref="H11"/>
    </sheetView>
  </sheetViews>
  <sheetFormatPr baseColWidth="10" defaultRowHeight="14.4" x14ac:dyDescent="0.3"/>
  <cols>
    <col min="5" max="5" width="20.109375" customWidth="1"/>
    <col min="6" max="6" width="16.44140625" customWidth="1"/>
    <col min="7" max="7" width="21.44140625" customWidth="1"/>
    <col min="8" max="8" width="18.33203125" customWidth="1"/>
    <col min="9" max="9" width="16.88671875" customWidth="1"/>
  </cols>
  <sheetData>
    <row r="9" spans="3:9" ht="15.6" x14ac:dyDescent="0.3">
      <c r="C9" s="58" t="s">
        <v>216</v>
      </c>
      <c r="D9" s="19" t="s">
        <v>0</v>
      </c>
      <c r="E9" s="19" t="s">
        <v>1</v>
      </c>
      <c r="F9" s="19" t="s">
        <v>2</v>
      </c>
      <c r="G9" s="19" t="s">
        <v>212</v>
      </c>
      <c r="H9" s="20" t="s">
        <v>4</v>
      </c>
      <c r="I9" s="19" t="s">
        <v>26</v>
      </c>
    </row>
    <row r="10" spans="3:9" x14ac:dyDescent="0.3">
      <c r="D10" s="1"/>
      <c r="E10" s="1"/>
      <c r="F10" s="1"/>
      <c r="G10" s="1"/>
      <c r="H10" s="1"/>
      <c r="I10" s="1"/>
    </row>
    <row r="11" spans="3:9" x14ac:dyDescent="0.3">
      <c r="C11" s="1" t="s">
        <v>77</v>
      </c>
      <c r="D11" s="1" t="s">
        <v>210</v>
      </c>
      <c r="E11" s="1" t="s">
        <v>211</v>
      </c>
      <c r="F11" s="1">
        <v>1</v>
      </c>
      <c r="G11" s="1">
        <v>3758</v>
      </c>
      <c r="H11" s="1"/>
      <c r="I11" s="4" t="s">
        <v>51</v>
      </c>
    </row>
    <row r="12" spans="3:9" x14ac:dyDescent="0.3">
      <c r="D12" s="1"/>
      <c r="E12" s="1"/>
      <c r="F12" s="1"/>
      <c r="G12" s="1"/>
      <c r="H12" s="1"/>
      <c r="I12" s="4"/>
    </row>
    <row r="13" spans="3:9" x14ac:dyDescent="0.3">
      <c r="D13" s="1"/>
      <c r="E13" s="1"/>
      <c r="F13" s="1"/>
      <c r="G13" s="1"/>
      <c r="H13" s="1"/>
      <c r="I13" s="4"/>
    </row>
    <row r="14" spans="3:9" x14ac:dyDescent="0.3">
      <c r="D14" s="1"/>
      <c r="E14" s="1"/>
      <c r="F14" s="1"/>
      <c r="G14" s="1"/>
      <c r="H14" s="1"/>
      <c r="I14" s="4"/>
    </row>
    <row r="15" spans="3:9" x14ac:dyDescent="0.3">
      <c r="D15" s="1"/>
      <c r="E15" s="1"/>
      <c r="F15" s="1"/>
      <c r="G15" s="1"/>
      <c r="H15" s="1"/>
      <c r="I15" s="4"/>
    </row>
    <row r="16" spans="3:9" x14ac:dyDescent="0.3">
      <c r="D16" s="1"/>
      <c r="E16" s="19" t="s">
        <v>61</v>
      </c>
      <c r="F16" s="1"/>
      <c r="G16" s="19">
        <f>SUM(G11:G15)</f>
        <v>3758</v>
      </c>
      <c r="H16" s="1"/>
      <c r="I16" s="4"/>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K35"/>
  <sheetViews>
    <sheetView topLeftCell="E1" workbookViewId="0">
      <selection activeCell="H10" sqref="H10"/>
    </sheetView>
  </sheetViews>
  <sheetFormatPr baseColWidth="10" defaultRowHeight="14.4" x14ac:dyDescent="0.3"/>
  <cols>
    <col min="5" max="5" width="17.109375" customWidth="1"/>
    <col min="6" max="6" width="15.6640625" customWidth="1"/>
    <col min="7" max="7" width="18.44140625" customWidth="1"/>
    <col min="8" max="8" width="25.109375" customWidth="1"/>
    <col min="9" max="9" width="16.109375" customWidth="1"/>
    <col min="11" max="11" width="87.6640625" customWidth="1"/>
  </cols>
  <sheetData>
    <row r="8" spans="3:9" ht="15.6" x14ac:dyDescent="0.3">
      <c r="C8" s="58" t="s">
        <v>216</v>
      </c>
      <c r="D8" s="19" t="s">
        <v>0</v>
      </c>
      <c r="E8" s="19" t="s">
        <v>1</v>
      </c>
      <c r="F8" s="19" t="s">
        <v>2</v>
      </c>
      <c r="G8" s="19" t="s">
        <v>38</v>
      </c>
      <c r="H8" s="20" t="s">
        <v>4</v>
      </c>
      <c r="I8" s="19" t="s">
        <v>26</v>
      </c>
    </row>
    <row r="9" spans="3:9" x14ac:dyDescent="0.3">
      <c r="D9" s="112" t="s">
        <v>179</v>
      </c>
      <c r="E9" s="113"/>
      <c r="F9" s="113"/>
      <c r="G9" s="113"/>
      <c r="H9" s="113"/>
      <c r="I9" s="114"/>
    </row>
    <row r="10" spans="3:9" x14ac:dyDescent="0.3">
      <c r="C10" s="1" t="s">
        <v>218</v>
      </c>
      <c r="D10" s="1" t="s">
        <v>180</v>
      </c>
      <c r="E10" s="1" t="s">
        <v>181</v>
      </c>
      <c r="F10" s="1">
        <v>1</v>
      </c>
      <c r="G10" s="1">
        <v>5420</v>
      </c>
      <c r="H10" s="1"/>
      <c r="I10" s="1" t="s">
        <v>182</v>
      </c>
    </row>
    <row r="11" spans="3:9" x14ac:dyDescent="0.3">
      <c r="D11" s="1"/>
      <c r="E11" s="1"/>
      <c r="F11" s="1"/>
      <c r="G11" s="1"/>
      <c r="H11" s="1"/>
      <c r="I11" s="1"/>
    </row>
    <row r="12" spans="3:9" x14ac:dyDescent="0.3">
      <c r="D12" s="112" t="s">
        <v>183</v>
      </c>
      <c r="E12" s="115"/>
      <c r="F12" s="115"/>
      <c r="G12" s="115"/>
      <c r="H12" s="115"/>
      <c r="I12" s="116"/>
    </row>
    <row r="13" spans="3:9" x14ac:dyDescent="0.3">
      <c r="C13" s="1" t="s">
        <v>218</v>
      </c>
      <c r="D13" s="1" t="s">
        <v>184</v>
      </c>
      <c r="E13" s="1" t="s">
        <v>185</v>
      </c>
      <c r="F13" s="1">
        <v>1</v>
      </c>
      <c r="G13" s="1">
        <v>2091</v>
      </c>
      <c r="H13" s="1"/>
      <c r="I13" s="9" t="s">
        <v>186</v>
      </c>
    </row>
    <row r="14" spans="3:9" x14ac:dyDescent="0.3">
      <c r="C14" s="1" t="s">
        <v>218</v>
      </c>
      <c r="D14" s="1" t="s">
        <v>187</v>
      </c>
      <c r="E14" s="1" t="s">
        <v>188</v>
      </c>
      <c r="F14" s="1">
        <v>1</v>
      </c>
      <c r="G14" s="1">
        <v>1352</v>
      </c>
      <c r="H14" s="1"/>
      <c r="I14" s="9" t="s">
        <v>189</v>
      </c>
    </row>
    <row r="15" spans="3:9" x14ac:dyDescent="0.3">
      <c r="C15" s="1" t="s">
        <v>218</v>
      </c>
      <c r="D15" s="1" t="s">
        <v>190</v>
      </c>
      <c r="E15" s="1" t="s">
        <v>191</v>
      </c>
      <c r="F15" s="1">
        <v>1</v>
      </c>
      <c r="G15" s="1">
        <v>2318</v>
      </c>
      <c r="H15" s="1"/>
      <c r="I15" s="9" t="s">
        <v>189</v>
      </c>
    </row>
    <row r="16" spans="3:9" x14ac:dyDescent="0.3">
      <c r="D16" s="1"/>
      <c r="E16" s="1"/>
      <c r="F16" s="1"/>
      <c r="G16" s="1"/>
      <c r="H16" s="1"/>
      <c r="I16" s="4"/>
    </row>
    <row r="17" spans="4:9" x14ac:dyDescent="0.3">
      <c r="D17" s="1"/>
      <c r="E17" s="1"/>
      <c r="F17" s="1"/>
      <c r="G17" s="1"/>
      <c r="H17" s="1"/>
      <c r="I17" s="4"/>
    </row>
    <row r="18" spans="4:9" x14ac:dyDescent="0.3">
      <c r="D18" s="1"/>
      <c r="E18" s="19" t="s">
        <v>61</v>
      </c>
      <c r="F18" s="1"/>
      <c r="G18" s="19">
        <f>SUM(G10:G16)</f>
        <v>11181</v>
      </c>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
      <c r="F29" s="1"/>
      <c r="G29" s="1"/>
      <c r="H29" s="1"/>
      <c r="I29" s="4"/>
    </row>
    <row r="30" spans="4:9" x14ac:dyDescent="0.3">
      <c r="D30" s="1"/>
      <c r="E30" s="1"/>
      <c r="F30" s="1"/>
      <c r="G30" s="1"/>
      <c r="H30" s="1"/>
      <c r="I30" s="4"/>
    </row>
    <row r="31" spans="4:9" x14ac:dyDescent="0.3">
      <c r="D31" s="1"/>
      <c r="E31" s="1"/>
      <c r="F31" s="1"/>
      <c r="G31" s="1"/>
      <c r="H31" s="1"/>
      <c r="I31" s="4"/>
    </row>
    <row r="32" spans="4:9" x14ac:dyDescent="0.3">
      <c r="D32" s="1"/>
      <c r="E32" s="19"/>
      <c r="F32" s="1"/>
      <c r="G32" s="1"/>
      <c r="H32" s="1"/>
      <c r="I32" s="4"/>
    </row>
    <row r="35" spans="11:11" x14ac:dyDescent="0.3">
      <c r="K35" s="16"/>
    </row>
  </sheetData>
  <mergeCells count="2">
    <mergeCell ref="D9:I9"/>
    <mergeCell ref="D12:I1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32"/>
  <sheetViews>
    <sheetView tabSelected="1" topLeftCell="A7" workbookViewId="0">
      <selection activeCell="E36" sqref="E36"/>
    </sheetView>
  </sheetViews>
  <sheetFormatPr baseColWidth="10" defaultRowHeight="14.4" x14ac:dyDescent="0.3"/>
  <cols>
    <col min="5" max="5" width="20.88671875" customWidth="1"/>
    <col min="6" max="6" width="17.5546875" customWidth="1"/>
    <col min="7" max="7" width="18" customWidth="1"/>
    <col min="8" max="8" width="19.33203125" customWidth="1"/>
    <col min="9" max="9" width="16.33203125" customWidth="1"/>
  </cols>
  <sheetData>
    <row r="8" spans="4:9" x14ac:dyDescent="0.3">
      <c r="D8" s="19" t="s">
        <v>0</v>
      </c>
      <c r="E8" s="19" t="s">
        <v>1</v>
      </c>
      <c r="F8" s="19" t="s">
        <v>2</v>
      </c>
      <c r="G8" s="19" t="s">
        <v>38</v>
      </c>
      <c r="H8" s="20" t="s">
        <v>4</v>
      </c>
      <c r="I8" s="19" t="s">
        <v>26</v>
      </c>
    </row>
    <row r="9" spans="4:9" x14ac:dyDescent="0.3">
      <c r="D9" s="1"/>
      <c r="E9" s="1"/>
      <c r="F9" s="1"/>
      <c r="G9" s="1"/>
      <c r="H9" s="1"/>
      <c r="I9" s="1"/>
    </row>
    <row r="10" spans="4:9" x14ac:dyDescent="0.3">
      <c r="D10" s="1"/>
      <c r="E10" s="1"/>
      <c r="F10" s="1"/>
      <c r="G10" s="1"/>
      <c r="H10" s="1"/>
      <c r="I10" s="4"/>
    </row>
    <row r="11" spans="4:9" x14ac:dyDescent="0.3">
      <c r="D11" s="1"/>
      <c r="E11" s="1"/>
      <c r="F11" s="1"/>
      <c r="G11" s="1"/>
      <c r="H11" s="1"/>
      <c r="I11" s="4"/>
    </row>
    <row r="12" spans="4:9" x14ac:dyDescent="0.3">
      <c r="D12" s="1"/>
      <c r="E12" s="1"/>
      <c r="F12" s="1"/>
      <c r="G12" s="1"/>
      <c r="H12" s="1"/>
      <c r="I12" s="4"/>
    </row>
    <row r="13" spans="4:9" x14ac:dyDescent="0.3">
      <c r="D13" s="1"/>
      <c r="E13" s="1"/>
      <c r="F13" s="1"/>
      <c r="G13" s="1"/>
      <c r="H13" s="1"/>
      <c r="I13" s="4"/>
    </row>
    <row r="14" spans="4:9" x14ac:dyDescent="0.3">
      <c r="D14" s="1"/>
      <c r="E14" s="1"/>
      <c r="F14" s="1"/>
      <c r="G14" s="1"/>
      <c r="H14" s="1"/>
      <c r="I14" s="4"/>
    </row>
    <row r="15" spans="4:9" x14ac:dyDescent="0.3">
      <c r="D15" s="1"/>
      <c r="E15" s="1"/>
      <c r="F15" s="1"/>
      <c r="G15" s="1"/>
      <c r="H15" s="1"/>
      <c r="I15" s="4"/>
    </row>
    <row r="16" spans="4:9" x14ac:dyDescent="0.3">
      <c r="D16" s="1"/>
      <c r="E16" s="1"/>
      <c r="F16" s="1"/>
      <c r="G16" s="1"/>
      <c r="H16" s="1"/>
      <c r="I16" s="4"/>
    </row>
    <row r="17" spans="4:9" x14ac:dyDescent="0.3">
      <c r="D17" s="1"/>
      <c r="E17" s="1"/>
      <c r="F17" s="1"/>
      <c r="G17" s="1"/>
      <c r="H17" s="1"/>
      <c r="I17" s="4"/>
    </row>
    <row r="18" spans="4:9" x14ac:dyDescent="0.3">
      <c r="D18" s="1"/>
      <c r="E18" s="1"/>
      <c r="F18" s="1"/>
      <c r="G18" s="1"/>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
      <c r="F29" s="1"/>
      <c r="G29" s="1"/>
      <c r="H29" s="1"/>
      <c r="I29" s="4"/>
    </row>
    <row r="30" spans="4:9" x14ac:dyDescent="0.3">
      <c r="D30" s="1"/>
      <c r="E30" s="1"/>
      <c r="F30" s="1"/>
      <c r="G30" s="1"/>
      <c r="H30" s="1"/>
      <c r="I30" s="4"/>
    </row>
    <row r="31" spans="4:9" x14ac:dyDescent="0.3">
      <c r="D31" s="1"/>
      <c r="E31" s="1"/>
      <c r="F31" s="1"/>
      <c r="G31" s="1"/>
      <c r="H31" s="1"/>
      <c r="I31" s="4"/>
    </row>
    <row r="32" spans="4:9" x14ac:dyDescent="0.3">
      <c r="D32" s="1"/>
      <c r="E32" s="19" t="s">
        <v>61</v>
      </c>
      <c r="F32" s="1"/>
      <c r="G32" s="1"/>
      <c r="H32" s="1"/>
      <c r="I32" s="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zoomScale="90" zoomScaleNormal="90" workbookViewId="0">
      <selection activeCell="B10" sqref="B10:G10"/>
    </sheetView>
  </sheetViews>
  <sheetFormatPr baseColWidth="10" defaultRowHeight="14.4" x14ac:dyDescent="0.3"/>
  <cols>
    <col min="1" max="1" width="58.88671875" customWidth="1"/>
    <col min="2" max="2" width="14.21875" customWidth="1"/>
    <col min="3" max="4" width="16.44140625" customWidth="1"/>
    <col min="5" max="5" width="16.6640625" customWidth="1"/>
    <col min="6" max="6" width="15.6640625" customWidth="1"/>
    <col min="7" max="7" width="15.33203125" customWidth="1"/>
  </cols>
  <sheetData>
    <row r="2" spans="1:7" x14ac:dyDescent="0.3">
      <c r="A2" s="93"/>
    </row>
    <row r="3" spans="1:7" x14ac:dyDescent="0.3">
      <c r="A3" s="73"/>
      <c r="B3" s="15"/>
    </row>
    <row r="4" spans="1:7" x14ac:dyDescent="0.3">
      <c r="A4" s="94"/>
    </row>
    <row r="5" spans="1:7" x14ac:dyDescent="0.3">
      <c r="A5" s="94"/>
    </row>
    <row r="6" spans="1:7" x14ac:dyDescent="0.3">
      <c r="A6" s="94"/>
    </row>
    <row r="7" spans="1:7" x14ac:dyDescent="0.3">
      <c r="A7" s="94"/>
    </row>
    <row r="8" spans="1:7" x14ac:dyDescent="0.3">
      <c r="A8" s="94"/>
    </row>
    <row r="9" spans="1:7" ht="15" thickBot="1" x14ac:dyDescent="0.35">
      <c r="B9" s="15"/>
    </row>
    <row r="10" spans="1:7" ht="43.05" customHeight="1" thickBot="1" x14ac:dyDescent="0.35">
      <c r="B10" s="98" t="s">
        <v>244</v>
      </c>
      <c r="C10" s="99"/>
      <c r="D10" s="99"/>
      <c r="E10" s="99"/>
      <c r="F10" s="99"/>
      <c r="G10" s="100"/>
    </row>
    <row r="11" spans="1:7" ht="72.599999999999994" thickBot="1" x14ac:dyDescent="0.35">
      <c r="A11" s="71"/>
      <c r="B11" s="90" t="s">
        <v>213</v>
      </c>
      <c r="C11" s="91" t="s">
        <v>239</v>
      </c>
      <c r="D11" s="91" t="s">
        <v>240</v>
      </c>
      <c r="E11" s="91" t="s">
        <v>242</v>
      </c>
      <c r="F11" s="91" t="s">
        <v>241</v>
      </c>
      <c r="G11" s="91" t="s">
        <v>243</v>
      </c>
    </row>
    <row r="12" spans="1:7" ht="15" thickBot="1" x14ac:dyDescent="0.35">
      <c r="B12" s="62"/>
      <c r="C12" s="68"/>
      <c r="D12" s="69"/>
      <c r="E12" s="69"/>
      <c r="F12" s="69"/>
      <c r="G12" s="69"/>
    </row>
    <row r="13" spans="1:7" ht="15" thickBot="1" x14ac:dyDescent="0.35">
      <c r="B13" s="64" t="s">
        <v>63</v>
      </c>
      <c r="C13" s="72">
        <v>3355</v>
      </c>
      <c r="D13" s="72">
        <f>3355*1.5929</f>
        <v>5344.1795000000002</v>
      </c>
      <c r="E13" s="72"/>
      <c r="F13" s="72">
        <v>5344</v>
      </c>
      <c r="G13" s="72"/>
    </row>
    <row r="14" spans="1:7" ht="15" thickBot="1" x14ac:dyDescent="0.35">
      <c r="B14" s="64" t="s">
        <v>64</v>
      </c>
      <c r="C14" s="72">
        <v>16719</v>
      </c>
      <c r="D14" s="72">
        <v>26632</v>
      </c>
      <c r="E14" s="72">
        <v>9691</v>
      </c>
      <c r="F14" s="72">
        <v>16940</v>
      </c>
      <c r="G14" s="72"/>
    </row>
    <row r="15" spans="1:7" ht="15" thickBot="1" x14ac:dyDescent="0.35">
      <c r="B15" s="64" t="s">
        <v>65</v>
      </c>
      <c r="C15" s="72">
        <v>1686</v>
      </c>
      <c r="D15" s="72">
        <v>2685</v>
      </c>
      <c r="E15" s="72"/>
      <c r="F15" s="72"/>
      <c r="G15" s="72">
        <v>2685</v>
      </c>
    </row>
    <row r="16" spans="1:7" ht="15" thickBot="1" x14ac:dyDescent="0.35">
      <c r="B16" s="64" t="s">
        <v>236</v>
      </c>
      <c r="C16" s="72">
        <f>HEBT!G29/1.5929</f>
        <v>7439.2617238998055</v>
      </c>
      <c r="D16" s="72">
        <v>11850</v>
      </c>
      <c r="E16" s="72">
        <v>11850</v>
      </c>
      <c r="F16" s="72"/>
      <c r="G16" s="72"/>
    </row>
    <row r="17" spans="1:7" ht="15" thickBot="1" x14ac:dyDescent="0.35">
      <c r="B17" s="64" t="s">
        <v>66</v>
      </c>
      <c r="C17" s="72" t="s">
        <v>219</v>
      </c>
      <c r="D17" s="72"/>
      <c r="E17" s="72"/>
      <c r="F17" s="72"/>
      <c r="G17" s="72"/>
    </row>
    <row r="18" spans="1:7" ht="15" thickBot="1" x14ac:dyDescent="0.35">
      <c r="B18" s="64" t="s">
        <v>221</v>
      </c>
      <c r="C18" s="72">
        <v>10785</v>
      </c>
      <c r="D18" s="72">
        <v>17179</v>
      </c>
      <c r="E18" s="72"/>
      <c r="F18" s="72"/>
      <c r="G18" s="72">
        <v>17179</v>
      </c>
    </row>
    <row r="19" spans="1:7" ht="15" thickBot="1" x14ac:dyDescent="0.35">
      <c r="B19" s="64" t="s">
        <v>67</v>
      </c>
      <c r="C19" s="72" t="s">
        <v>219</v>
      </c>
      <c r="D19" s="72"/>
      <c r="E19" s="72"/>
      <c r="F19" s="72"/>
      <c r="G19" s="72"/>
    </row>
    <row r="20" spans="1:7" ht="15" thickBot="1" x14ac:dyDescent="0.35">
      <c r="B20" s="64" t="s">
        <v>68</v>
      </c>
      <c r="C20" s="72" t="s">
        <v>219</v>
      </c>
      <c r="D20" s="72"/>
      <c r="E20" s="72"/>
      <c r="F20" s="72"/>
      <c r="G20" s="72"/>
    </row>
    <row r="21" spans="1:7" ht="15" thickBot="1" x14ac:dyDescent="0.35">
      <c r="B21" s="64" t="s">
        <v>69</v>
      </c>
      <c r="C21" s="72" t="s">
        <v>219</v>
      </c>
      <c r="D21" s="72"/>
      <c r="E21" s="72"/>
      <c r="F21" s="72"/>
      <c r="G21" s="72"/>
    </row>
    <row r="22" spans="1:7" ht="15" thickBot="1" x14ac:dyDescent="0.35">
      <c r="B22" s="64" t="s">
        <v>70</v>
      </c>
      <c r="C22" s="72" t="s">
        <v>219</v>
      </c>
      <c r="D22" s="72"/>
      <c r="E22" s="72"/>
      <c r="F22" s="72"/>
      <c r="G22" s="72"/>
    </row>
    <row r="23" spans="1:7" ht="15" thickBot="1" x14ac:dyDescent="0.35">
      <c r="B23" s="64" t="s">
        <v>71</v>
      </c>
      <c r="C23" s="72">
        <v>2800</v>
      </c>
      <c r="D23" s="72">
        <v>4460</v>
      </c>
      <c r="E23" s="72">
        <v>4460</v>
      </c>
      <c r="F23" s="72"/>
      <c r="G23" s="72"/>
    </row>
    <row r="24" spans="1:7" ht="15" thickBot="1" x14ac:dyDescent="0.35">
      <c r="B24" s="64" t="s">
        <v>72</v>
      </c>
      <c r="C24" s="72">
        <v>3758</v>
      </c>
      <c r="D24" s="72">
        <v>5986</v>
      </c>
      <c r="E24" s="89">
        <v>5986</v>
      </c>
      <c r="F24" s="72"/>
      <c r="G24" s="72"/>
    </row>
    <row r="25" spans="1:7" ht="15" thickBot="1" x14ac:dyDescent="0.35">
      <c r="B25" s="64" t="s">
        <v>73</v>
      </c>
      <c r="C25" s="72">
        <v>11181</v>
      </c>
      <c r="D25" s="72">
        <v>17810</v>
      </c>
      <c r="E25" s="72"/>
      <c r="F25" s="72"/>
      <c r="G25" s="72">
        <v>17810</v>
      </c>
    </row>
    <row r="26" spans="1:7" ht="15" thickBot="1" x14ac:dyDescent="0.35">
      <c r="B26" s="66" t="s">
        <v>74</v>
      </c>
      <c r="C26" s="72" t="s">
        <v>219</v>
      </c>
      <c r="D26" s="72"/>
      <c r="E26" s="72"/>
      <c r="F26" s="72"/>
      <c r="G26" s="72"/>
    </row>
    <row r="27" spans="1:7" ht="15" thickBot="1" x14ac:dyDescent="0.35">
      <c r="B27" s="64"/>
      <c r="C27" s="72"/>
      <c r="D27" s="72"/>
      <c r="E27" s="72"/>
      <c r="F27" s="72"/>
      <c r="G27" s="72"/>
    </row>
    <row r="28" spans="1:7" ht="15" thickBot="1" x14ac:dyDescent="0.35">
      <c r="B28" s="64" t="s">
        <v>62</v>
      </c>
      <c r="C28" s="92">
        <f>SUM(C13:C26)</f>
        <v>57723.261723899806</v>
      </c>
      <c r="D28" s="92">
        <f>SUM(D13:D27)</f>
        <v>91946.179499999998</v>
      </c>
      <c r="E28" s="92">
        <f>SUM(E13:E27)</f>
        <v>31987</v>
      </c>
      <c r="F28" s="92">
        <f>SUM(F13:F26)</f>
        <v>22284</v>
      </c>
      <c r="G28" s="92">
        <f>SUM(G13:G25)</f>
        <v>37674</v>
      </c>
    </row>
    <row r="29" spans="1:7" x14ac:dyDescent="0.3">
      <c r="B29" s="65"/>
    </row>
    <row r="30" spans="1:7" x14ac:dyDescent="0.3">
      <c r="A30" s="15"/>
    </row>
    <row r="31" spans="1:7" x14ac:dyDescent="0.3">
      <c r="A31" s="15"/>
    </row>
    <row r="32" spans="1:7" x14ac:dyDescent="0.3">
      <c r="A32" s="15"/>
    </row>
    <row r="33" spans="1:1" x14ac:dyDescent="0.3">
      <c r="A33" s="15"/>
    </row>
    <row r="34" spans="1:1" x14ac:dyDescent="0.3">
      <c r="A34" s="15"/>
    </row>
    <row r="35" spans="1:1" x14ac:dyDescent="0.3">
      <c r="A35" s="15"/>
    </row>
    <row r="36" spans="1:1" x14ac:dyDescent="0.3">
      <c r="A36" s="15"/>
    </row>
  </sheetData>
  <mergeCells count="1">
    <mergeCell ref="B10:G10"/>
  </mergeCell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H32"/>
  <sheetViews>
    <sheetView zoomScaleNormal="100" workbookViewId="0">
      <selection activeCell="G9" sqref="G9:G27"/>
    </sheetView>
  </sheetViews>
  <sheetFormatPr baseColWidth="10" defaultRowHeight="14.4" x14ac:dyDescent="0.3"/>
  <cols>
    <col min="2" max="2" width="8.5546875" customWidth="1"/>
    <col min="3" max="3" width="10.6640625" customWidth="1"/>
    <col min="4" max="4" width="41.44140625" customWidth="1"/>
    <col min="5" max="5" width="16.88671875" customWidth="1"/>
    <col min="6" max="6" width="27.6640625" customWidth="1"/>
    <col min="7" max="7" width="17.6640625" customWidth="1"/>
    <col min="8" max="8" width="14.33203125" customWidth="1"/>
  </cols>
  <sheetData>
    <row r="7" spans="2:8" ht="15.6" x14ac:dyDescent="0.3">
      <c r="B7" s="58" t="s">
        <v>216</v>
      </c>
      <c r="C7" s="19" t="s">
        <v>0</v>
      </c>
      <c r="D7" s="19" t="s">
        <v>1</v>
      </c>
      <c r="E7" s="19" t="s">
        <v>2</v>
      </c>
      <c r="F7" s="19" t="s">
        <v>212</v>
      </c>
      <c r="G7" s="20" t="s">
        <v>4</v>
      </c>
      <c r="H7" s="19" t="s">
        <v>26</v>
      </c>
    </row>
    <row r="8" spans="2:8" x14ac:dyDescent="0.3">
      <c r="C8" s="1"/>
      <c r="D8" s="1"/>
      <c r="E8" s="1"/>
      <c r="F8" s="1"/>
      <c r="G8" s="1"/>
      <c r="H8" s="1"/>
    </row>
    <row r="9" spans="2:8" x14ac:dyDescent="0.3">
      <c r="B9" s="1" t="s">
        <v>217</v>
      </c>
      <c r="C9" s="5" t="s">
        <v>7</v>
      </c>
      <c r="D9" s="9" t="s">
        <v>34</v>
      </c>
      <c r="E9" s="1">
        <v>6</v>
      </c>
      <c r="F9" s="1">
        <v>133</v>
      </c>
      <c r="G9" s="1"/>
      <c r="H9" s="4" t="s">
        <v>54</v>
      </c>
    </row>
    <row r="10" spans="2:8" x14ac:dyDescent="0.3">
      <c r="B10" s="1" t="s">
        <v>217</v>
      </c>
      <c r="C10" s="5" t="s">
        <v>6</v>
      </c>
      <c r="D10" s="9" t="s">
        <v>5</v>
      </c>
      <c r="E10" s="1">
        <v>1</v>
      </c>
      <c r="F10" s="1">
        <v>16</v>
      </c>
      <c r="G10" s="1"/>
      <c r="H10" s="4" t="s">
        <v>54</v>
      </c>
    </row>
    <row r="11" spans="2:8" x14ac:dyDescent="0.3">
      <c r="B11" s="1" t="s">
        <v>217</v>
      </c>
      <c r="C11" s="5" t="s">
        <v>8</v>
      </c>
      <c r="D11" s="9" t="s">
        <v>9</v>
      </c>
      <c r="E11" s="1">
        <v>1</v>
      </c>
      <c r="F11" s="1">
        <v>74</v>
      </c>
      <c r="G11" s="1"/>
      <c r="H11" s="4" t="s">
        <v>54</v>
      </c>
    </row>
    <row r="12" spans="2:8" x14ac:dyDescent="0.3">
      <c r="B12" s="1" t="s">
        <v>217</v>
      </c>
      <c r="C12" s="5" t="s">
        <v>10</v>
      </c>
      <c r="D12" s="9" t="s">
        <v>11</v>
      </c>
      <c r="E12" s="1">
        <v>1</v>
      </c>
      <c r="F12" s="1">
        <v>205</v>
      </c>
      <c r="G12" s="1"/>
      <c r="H12" s="4" t="s">
        <v>54</v>
      </c>
    </row>
    <row r="13" spans="2:8" x14ac:dyDescent="0.3">
      <c r="B13" s="1" t="s">
        <v>217</v>
      </c>
      <c r="C13" s="5" t="s">
        <v>12</v>
      </c>
      <c r="D13" s="9" t="s">
        <v>13</v>
      </c>
      <c r="E13" s="1">
        <v>1</v>
      </c>
      <c r="F13" s="1">
        <v>305</v>
      </c>
      <c r="G13" s="1"/>
      <c r="H13" s="4" t="s">
        <v>54</v>
      </c>
    </row>
    <row r="14" spans="2:8" x14ac:dyDescent="0.3">
      <c r="C14" s="5"/>
      <c r="D14" s="9"/>
      <c r="E14" s="1"/>
      <c r="F14" s="1"/>
      <c r="G14" s="1"/>
      <c r="H14" s="4"/>
    </row>
    <row r="15" spans="2:8" x14ac:dyDescent="0.3">
      <c r="B15" s="1" t="s">
        <v>217</v>
      </c>
      <c r="C15" s="13" t="s">
        <v>35</v>
      </c>
      <c r="D15" s="14" t="s">
        <v>36</v>
      </c>
      <c r="E15" s="1">
        <v>1</v>
      </c>
      <c r="F15" s="1">
        <v>570</v>
      </c>
      <c r="G15" s="1"/>
      <c r="H15" s="4" t="s">
        <v>37</v>
      </c>
    </row>
    <row r="16" spans="2:8" x14ac:dyDescent="0.3">
      <c r="B16" s="1" t="s">
        <v>217</v>
      </c>
      <c r="C16" s="7" t="s">
        <v>14</v>
      </c>
      <c r="D16" s="10" t="s">
        <v>15</v>
      </c>
      <c r="E16" s="1">
        <v>1</v>
      </c>
      <c r="F16" s="1">
        <v>311</v>
      </c>
      <c r="G16" s="1"/>
      <c r="H16" s="4" t="s">
        <v>27</v>
      </c>
    </row>
    <row r="17" spans="2:8" x14ac:dyDescent="0.3">
      <c r="C17" s="8"/>
      <c r="D17" s="9"/>
      <c r="E17" s="1">
        <v>1</v>
      </c>
      <c r="F17" s="1"/>
      <c r="G17" s="1"/>
      <c r="H17" s="4"/>
    </row>
    <row r="18" spans="2:8" x14ac:dyDescent="0.3">
      <c r="B18" s="1" t="s">
        <v>217</v>
      </c>
      <c r="C18" s="11" t="s">
        <v>16</v>
      </c>
      <c r="D18" s="12" t="s">
        <v>17</v>
      </c>
      <c r="E18" s="1">
        <v>1</v>
      </c>
      <c r="F18" s="1">
        <v>591</v>
      </c>
      <c r="G18" s="1"/>
      <c r="H18" s="4" t="s">
        <v>27</v>
      </c>
    </row>
    <row r="19" spans="2:8" x14ac:dyDescent="0.3">
      <c r="B19" s="1" t="s">
        <v>217</v>
      </c>
      <c r="C19" s="11" t="s">
        <v>18</v>
      </c>
      <c r="D19" s="9" t="s">
        <v>19</v>
      </c>
      <c r="E19" s="1">
        <v>1</v>
      </c>
      <c r="F19" s="1">
        <v>134</v>
      </c>
      <c r="G19" s="1"/>
      <c r="H19" s="4" t="s">
        <v>27</v>
      </c>
    </row>
    <row r="20" spans="2:8" x14ac:dyDescent="0.3">
      <c r="B20" s="1" t="s">
        <v>217</v>
      </c>
      <c r="C20" s="11" t="s">
        <v>20</v>
      </c>
      <c r="D20" s="12" t="s">
        <v>21</v>
      </c>
      <c r="E20" s="1">
        <v>1</v>
      </c>
      <c r="F20" s="1">
        <v>42</v>
      </c>
      <c r="G20" s="1"/>
      <c r="H20" s="4"/>
    </row>
    <row r="21" spans="2:8" x14ac:dyDescent="0.3">
      <c r="C21" s="6"/>
      <c r="D21" s="9"/>
      <c r="E21" s="1"/>
      <c r="F21" s="1"/>
      <c r="G21" s="1"/>
      <c r="H21" s="4"/>
    </row>
    <row r="22" spans="2:8" x14ac:dyDescent="0.3">
      <c r="B22" s="1" t="s">
        <v>217</v>
      </c>
      <c r="C22" s="3" t="s">
        <v>22</v>
      </c>
      <c r="D22" s="8" t="s">
        <v>23</v>
      </c>
      <c r="E22" s="1">
        <v>30</v>
      </c>
      <c r="F22" s="1">
        <v>330</v>
      </c>
      <c r="G22" s="101"/>
      <c r="H22" s="4" t="s">
        <v>54</v>
      </c>
    </row>
    <row r="23" spans="2:8" x14ac:dyDescent="0.3">
      <c r="B23" s="1" t="s">
        <v>217</v>
      </c>
      <c r="C23" s="13" t="s">
        <v>24</v>
      </c>
      <c r="D23" s="12" t="s">
        <v>25</v>
      </c>
      <c r="E23" s="1">
        <v>47</v>
      </c>
      <c r="F23" s="1">
        <v>179</v>
      </c>
      <c r="G23" s="102"/>
      <c r="H23" s="4" t="s">
        <v>37</v>
      </c>
    </row>
    <row r="24" spans="2:8" x14ac:dyDescent="0.3">
      <c r="B24" s="1" t="s">
        <v>217</v>
      </c>
      <c r="C24" s="3" t="s">
        <v>28</v>
      </c>
      <c r="D24" s="8" t="s">
        <v>29</v>
      </c>
      <c r="E24" s="1">
        <v>2</v>
      </c>
      <c r="F24" s="1">
        <v>27</v>
      </c>
      <c r="G24" s="102"/>
      <c r="H24" s="4" t="s">
        <v>54</v>
      </c>
    </row>
    <row r="25" spans="2:8" x14ac:dyDescent="0.3">
      <c r="B25" s="1" t="s">
        <v>217</v>
      </c>
      <c r="C25" s="3" t="s">
        <v>30</v>
      </c>
      <c r="D25" s="8" t="s">
        <v>32</v>
      </c>
      <c r="E25" s="1">
        <v>34</v>
      </c>
      <c r="F25" s="1">
        <v>372</v>
      </c>
      <c r="G25" s="102"/>
      <c r="H25" s="4" t="s">
        <v>54</v>
      </c>
    </row>
    <row r="26" spans="2:8" ht="23.7" customHeight="1" x14ac:dyDescent="0.3">
      <c r="B26" s="1" t="s">
        <v>217</v>
      </c>
      <c r="C26" s="3" t="s">
        <v>31</v>
      </c>
      <c r="D26" s="8" t="s">
        <v>33</v>
      </c>
      <c r="E26" s="1">
        <v>6</v>
      </c>
      <c r="F26" s="1">
        <v>66</v>
      </c>
      <c r="G26" s="102"/>
      <c r="H26" s="4" t="s">
        <v>54</v>
      </c>
    </row>
    <row r="27" spans="2:8" x14ac:dyDescent="0.3">
      <c r="C27" s="6"/>
      <c r="D27" s="9"/>
      <c r="E27" s="1"/>
      <c r="F27" s="1"/>
      <c r="G27" s="103"/>
      <c r="H27" s="4"/>
    </row>
    <row r="28" spans="2:8" ht="14.7" customHeight="1" x14ac:dyDescent="0.3">
      <c r="C28" s="6"/>
      <c r="D28" s="9"/>
      <c r="E28" s="1"/>
      <c r="F28" s="1"/>
      <c r="G28" s="1"/>
      <c r="H28" s="4"/>
    </row>
    <row r="29" spans="2:8" x14ac:dyDescent="0.3">
      <c r="C29" s="6"/>
      <c r="D29" s="9"/>
      <c r="E29" s="1"/>
      <c r="F29" s="1"/>
      <c r="G29" s="1"/>
      <c r="H29" s="4"/>
    </row>
    <row r="30" spans="2:8" x14ac:dyDescent="0.3">
      <c r="C30" s="6"/>
      <c r="D30" s="9"/>
      <c r="E30" s="1"/>
      <c r="F30" s="1"/>
      <c r="G30" s="1"/>
      <c r="H30" s="4"/>
    </row>
    <row r="31" spans="2:8" x14ac:dyDescent="0.3">
      <c r="C31" s="6"/>
      <c r="D31" s="9"/>
      <c r="E31" s="1"/>
      <c r="F31" s="1"/>
      <c r="G31" s="1"/>
      <c r="H31" s="4"/>
    </row>
    <row r="32" spans="2:8" x14ac:dyDescent="0.3">
      <c r="C32" s="17"/>
      <c r="D32" s="18" t="s">
        <v>61</v>
      </c>
      <c r="E32" s="19"/>
      <c r="F32" s="19">
        <f>SUM(F9:F30)</f>
        <v>3355</v>
      </c>
      <c r="G32" s="1"/>
      <c r="H32" s="4"/>
    </row>
  </sheetData>
  <mergeCells count="1">
    <mergeCell ref="G22:G2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K63"/>
  <sheetViews>
    <sheetView zoomScale="95" zoomScaleNormal="95" workbookViewId="0">
      <selection activeCell="I8" sqref="I8:I62"/>
    </sheetView>
  </sheetViews>
  <sheetFormatPr baseColWidth="10" defaultRowHeight="14.4" x14ac:dyDescent="0.3"/>
  <cols>
    <col min="5" max="5" width="27.33203125" customWidth="1"/>
    <col min="6" max="6" width="32" customWidth="1"/>
    <col min="7" max="7" width="18" customWidth="1"/>
    <col min="8" max="8" width="27.88671875" customWidth="1"/>
    <col min="9" max="9" width="17.33203125" customWidth="1"/>
    <col min="11" max="11" width="15.88671875" customWidth="1"/>
  </cols>
  <sheetData>
    <row r="7" spans="4:11" ht="15.6" x14ac:dyDescent="0.3">
      <c r="D7" s="21" t="s">
        <v>216</v>
      </c>
      <c r="E7" s="21" t="s">
        <v>0</v>
      </c>
      <c r="F7" s="21" t="s">
        <v>1</v>
      </c>
      <c r="G7" s="21" t="s">
        <v>2</v>
      </c>
      <c r="H7" s="21" t="s">
        <v>214</v>
      </c>
      <c r="I7" s="21" t="s">
        <v>4</v>
      </c>
      <c r="J7" s="21" t="s">
        <v>26</v>
      </c>
      <c r="K7" s="22" t="s">
        <v>76</v>
      </c>
    </row>
    <row r="8" spans="4:11" x14ac:dyDescent="0.3">
      <c r="D8" s="1" t="s">
        <v>77</v>
      </c>
      <c r="E8" s="1" t="s">
        <v>78</v>
      </c>
      <c r="F8" s="9" t="s">
        <v>79</v>
      </c>
      <c r="G8" s="1">
        <f>SUM(G9:G10)</f>
        <v>2</v>
      </c>
      <c r="H8" s="1">
        <f>SUM(H9:H10)</f>
        <v>129</v>
      </c>
      <c r="I8" s="1"/>
      <c r="J8" s="1" t="s">
        <v>27</v>
      </c>
      <c r="K8" t="s">
        <v>80</v>
      </c>
    </row>
    <row r="9" spans="4:11" x14ac:dyDescent="0.3">
      <c r="D9" s="23" t="s">
        <v>77</v>
      </c>
      <c r="E9" s="23" t="s">
        <v>81</v>
      </c>
      <c r="F9" s="23" t="s">
        <v>79</v>
      </c>
      <c r="G9" s="24">
        <v>1</v>
      </c>
      <c r="H9" s="25">
        <v>40</v>
      </c>
      <c r="I9" s="26"/>
      <c r="J9" s="24"/>
    </row>
    <row r="10" spans="4:11" x14ac:dyDescent="0.3">
      <c r="D10" s="23" t="s">
        <v>77</v>
      </c>
      <c r="E10" s="23" t="s">
        <v>82</v>
      </c>
      <c r="F10" s="23" t="s">
        <v>79</v>
      </c>
      <c r="G10" s="24">
        <v>1</v>
      </c>
      <c r="H10" s="25">
        <v>89</v>
      </c>
      <c r="I10" s="26"/>
      <c r="J10" s="24"/>
    </row>
    <row r="11" spans="4:11" x14ac:dyDescent="0.3">
      <c r="D11" s="1" t="s">
        <v>83</v>
      </c>
      <c r="E11" s="1" t="s">
        <v>84</v>
      </c>
      <c r="F11" s="1" t="s">
        <v>85</v>
      </c>
      <c r="G11" s="1">
        <v>4</v>
      </c>
      <c r="H11" s="27">
        <f>SUM(H12:H14)</f>
        <v>796</v>
      </c>
      <c r="I11" s="1"/>
      <c r="J11" s="1" t="s">
        <v>27</v>
      </c>
      <c r="K11" s="28" t="s">
        <v>80</v>
      </c>
    </row>
    <row r="12" spans="4:11" x14ac:dyDescent="0.3">
      <c r="D12" s="23" t="s">
        <v>77</v>
      </c>
      <c r="E12" s="23" t="s">
        <v>86</v>
      </c>
      <c r="F12" s="23" t="s">
        <v>87</v>
      </c>
      <c r="G12" s="24">
        <v>2</v>
      </c>
      <c r="H12" s="25">
        <v>354</v>
      </c>
      <c r="I12" s="26"/>
      <c r="J12" s="24"/>
    </row>
    <row r="13" spans="4:11" x14ac:dyDescent="0.3">
      <c r="D13" s="23"/>
      <c r="E13" s="23" t="s">
        <v>88</v>
      </c>
      <c r="F13" s="23" t="s">
        <v>89</v>
      </c>
      <c r="G13" s="24">
        <v>2</v>
      </c>
      <c r="H13" s="25">
        <v>354</v>
      </c>
      <c r="I13" s="26"/>
      <c r="J13" s="24"/>
    </row>
    <row r="14" spans="4:11" x14ac:dyDescent="0.3">
      <c r="D14" s="23" t="s">
        <v>90</v>
      </c>
      <c r="E14" s="23" t="s">
        <v>91</v>
      </c>
      <c r="F14" s="23" t="s">
        <v>92</v>
      </c>
      <c r="G14" s="24">
        <v>4</v>
      </c>
      <c r="H14" s="25">
        <v>88</v>
      </c>
      <c r="I14" s="26"/>
      <c r="J14" s="24"/>
    </row>
    <row r="15" spans="4:11" x14ac:dyDescent="0.3">
      <c r="D15" s="1" t="s">
        <v>77</v>
      </c>
      <c r="E15" s="1" t="s">
        <v>93</v>
      </c>
      <c r="F15" s="1" t="s">
        <v>94</v>
      </c>
      <c r="G15" s="1">
        <v>3</v>
      </c>
      <c r="H15" s="27">
        <f>SUM(H16:H17)</f>
        <v>500.78700000000003</v>
      </c>
      <c r="I15" s="2"/>
      <c r="J15" s="1" t="s">
        <v>27</v>
      </c>
      <c r="K15" t="s">
        <v>80</v>
      </c>
    </row>
    <row r="16" spans="4:11" x14ac:dyDescent="0.3">
      <c r="D16" s="23" t="s">
        <v>77</v>
      </c>
      <c r="E16" s="23" t="s">
        <v>93</v>
      </c>
      <c r="F16" s="23" t="s">
        <v>94</v>
      </c>
      <c r="G16" s="24">
        <v>3</v>
      </c>
      <c r="H16" s="25">
        <v>50.787000000000006</v>
      </c>
      <c r="I16" s="26"/>
      <c r="J16" s="24"/>
    </row>
    <row r="17" spans="4:11" x14ac:dyDescent="0.3">
      <c r="D17" s="23" t="s">
        <v>77</v>
      </c>
      <c r="E17" s="23" t="s">
        <v>95</v>
      </c>
      <c r="F17" s="23" t="s">
        <v>96</v>
      </c>
      <c r="G17" s="24">
        <v>3</v>
      </c>
      <c r="H17" s="25">
        <v>450</v>
      </c>
      <c r="I17" s="26"/>
      <c r="J17" s="24"/>
    </row>
    <row r="18" spans="4:11" x14ac:dyDescent="0.3">
      <c r="D18" s="1" t="s">
        <v>77</v>
      </c>
      <c r="E18" s="1" t="s">
        <v>97</v>
      </c>
      <c r="F18" s="1" t="s">
        <v>98</v>
      </c>
      <c r="G18" s="1">
        <f>SUM(G19:G25)</f>
        <v>27</v>
      </c>
      <c r="H18" s="27">
        <f>SUM(H19:H25)</f>
        <v>627.48680000000002</v>
      </c>
      <c r="I18" s="2"/>
      <c r="J18" s="1"/>
      <c r="K18" t="s">
        <v>80</v>
      </c>
    </row>
    <row r="19" spans="4:11" x14ac:dyDescent="0.3">
      <c r="D19" s="23" t="s">
        <v>77</v>
      </c>
      <c r="E19" s="23" t="s">
        <v>99</v>
      </c>
      <c r="F19" s="23" t="s">
        <v>100</v>
      </c>
      <c r="G19" s="24">
        <v>3</v>
      </c>
      <c r="H19" s="25">
        <v>37.200000000000003</v>
      </c>
      <c r="I19" s="26"/>
      <c r="J19" s="24"/>
    </row>
    <row r="20" spans="4:11" x14ac:dyDescent="0.3">
      <c r="D20" s="23" t="s">
        <v>77</v>
      </c>
      <c r="E20" s="23" t="s">
        <v>101</v>
      </c>
      <c r="F20" s="23" t="s">
        <v>102</v>
      </c>
      <c r="G20" s="24">
        <v>1</v>
      </c>
      <c r="H20" s="25">
        <v>121</v>
      </c>
      <c r="I20" s="26"/>
      <c r="J20" s="24"/>
    </row>
    <row r="21" spans="4:11" x14ac:dyDescent="0.3">
      <c r="D21" s="23" t="s">
        <v>77</v>
      </c>
      <c r="E21" s="23" t="s">
        <v>103</v>
      </c>
      <c r="F21" s="23" t="s">
        <v>104</v>
      </c>
      <c r="G21" s="24">
        <v>15</v>
      </c>
      <c r="H21" s="25">
        <v>169.3</v>
      </c>
      <c r="I21" s="26"/>
      <c r="J21" s="24"/>
    </row>
    <row r="22" spans="4:11" x14ac:dyDescent="0.3">
      <c r="D22" s="23" t="s">
        <v>77</v>
      </c>
      <c r="E22" s="23" t="s">
        <v>105</v>
      </c>
      <c r="F22" s="23" t="s">
        <v>106</v>
      </c>
      <c r="G22" s="24">
        <v>1</v>
      </c>
      <c r="H22" s="25">
        <v>91.876800000000003</v>
      </c>
      <c r="I22" s="26"/>
      <c r="J22" s="24"/>
    </row>
    <row r="23" spans="4:11" x14ac:dyDescent="0.3">
      <c r="D23" s="23" t="s">
        <v>77</v>
      </c>
      <c r="E23" s="23" t="s">
        <v>107</v>
      </c>
      <c r="F23" s="23" t="s">
        <v>106</v>
      </c>
      <c r="G23" s="24">
        <v>1</v>
      </c>
      <c r="H23" s="25">
        <v>93</v>
      </c>
      <c r="I23" s="26"/>
      <c r="J23" s="24"/>
    </row>
    <row r="24" spans="4:11" x14ac:dyDescent="0.3">
      <c r="D24" s="23" t="s">
        <v>77</v>
      </c>
      <c r="E24" s="23" t="s">
        <v>108</v>
      </c>
      <c r="F24" s="23" t="s">
        <v>109</v>
      </c>
      <c r="G24" s="24">
        <v>3</v>
      </c>
      <c r="H24" s="25">
        <v>47.400000000000006</v>
      </c>
      <c r="I24" s="26"/>
      <c r="J24" s="24"/>
    </row>
    <row r="25" spans="4:11" x14ac:dyDescent="0.3">
      <c r="D25" s="23" t="s">
        <v>77</v>
      </c>
      <c r="E25" s="23" t="s">
        <v>110</v>
      </c>
      <c r="F25" s="23" t="s">
        <v>111</v>
      </c>
      <c r="G25" s="24">
        <v>3</v>
      </c>
      <c r="H25" s="25">
        <v>67.710000000000008</v>
      </c>
      <c r="I25" s="26"/>
      <c r="J25" s="24"/>
    </row>
    <row r="26" spans="4:11" ht="28.8" x14ac:dyDescent="0.3">
      <c r="D26" s="29" t="s">
        <v>83</v>
      </c>
      <c r="E26" s="29" t="s">
        <v>112</v>
      </c>
      <c r="F26" s="30" t="s">
        <v>113</v>
      </c>
      <c r="G26" s="30">
        <v>21</v>
      </c>
      <c r="H26" s="31">
        <f>SUM(H27:H28)</f>
        <v>777.78359999999998</v>
      </c>
      <c r="I26" s="2"/>
      <c r="J26" s="30" t="s">
        <v>27</v>
      </c>
      <c r="K26" t="s">
        <v>80</v>
      </c>
    </row>
    <row r="27" spans="4:11" x14ac:dyDescent="0.3">
      <c r="D27" s="23" t="s">
        <v>83</v>
      </c>
      <c r="E27" s="23" t="s">
        <v>114</v>
      </c>
      <c r="F27" s="23" t="s">
        <v>115</v>
      </c>
      <c r="G27" s="24">
        <v>21</v>
      </c>
      <c r="H27" s="25">
        <v>722.66039999999998</v>
      </c>
      <c r="I27" s="26"/>
      <c r="J27" s="24"/>
    </row>
    <row r="28" spans="4:11" x14ac:dyDescent="0.3">
      <c r="D28" s="23" t="s">
        <v>83</v>
      </c>
      <c r="E28" s="23" t="s">
        <v>116</v>
      </c>
      <c r="F28" s="23" t="s">
        <v>117</v>
      </c>
      <c r="G28" s="24">
        <v>21</v>
      </c>
      <c r="H28" s="25">
        <v>55.123199999999997</v>
      </c>
      <c r="I28" s="26"/>
      <c r="J28" s="24"/>
    </row>
    <row r="29" spans="4:11" x14ac:dyDescent="0.3">
      <c r="D29" s="1"/>
      <c r="E29" s="1" t="s">
        <v>118</v>
      </c>
      <c r="F29" s="1" t="s">
        <v>119</v>
      </c>
      <c r="G29" s="1">
        <v>18</v>
      </c>
      <c r="H29" s="27">
        <v>1764</v>
      </c>
      <c r="I29" s="2"/>
      <c r="J29" s="1" t="s">
        <v>27</v>
      </c>
      <c r="K29" t="s">
        <v>80</v>
      </c>
    </row>
    <row r="30" spans="4:11" x14ac:dyDescent="0.3">
      <c r="D30" s="1" t="s">
        <v>77</v>
      </c>
      <c r="E30" s="1" t="s">
        <v>120</v>
      </c>
      <c r="F30" s="1" t="s">
        <v>121</v>
      </c>
      <c r="G30" s="1"/>
      <c r="H30" s="27">
        <f>SUM(H31:H32)</f>
        <v>419</v>
      </c>
      <c r="I30" s="2"/>
      <c r="J30" s="1" t="s">
        <v>27</v>
      </c>
      <c r="K30" t="s">
        <v>80</v>
      </c>
    </row>
    <row r="31" spans="4:11" x14ac:dyDescent="0.3">
      <c r="D31" s="23" t="s">
        <v>77</v>
      </c>
      <c r="E31" s="23" t="s">
        <v>122</v>
      </c>
      <c r="F31" s="23" t="s">
        <v>123</v>
      </c>
      <c r="G31" s="24">
        <v>31</v>
      </c>
      <c r="H31" s="25">
        <v>320</v>
      </c>
      <c r="I31" s="26"/>
      <c r="J31" s="24"/>
    </row>
    <row r="32" spans="4:11" x14ac:dyDescent="0.3">
      <c r="D32" s="23" t="s">
        <v>77</v>
      </c>
      <c r="E32" s="23" t="s">
        <v>124</v>
      </c>
      <c r="F32" s="23" t="s">
        <v>125</v>
      </c>
      <c r="G32" s="24">
        <v>47</v>
      </c>
      <c r="H32" s="25">
        <v>98.999999999999986</v>
      </c>
      <c r="I32" s="26"/>
      <c r="J32" s="24"/>
    </row>
    <row r="33" spans="4:11" x14ac:dyDescent="0.3">
      <c r="D33" s="1" t="s">
        <v>77</v>
      </c>
      <c r="E33" s="1" t="s">
        <v>112</v>
      </c>
      <c r="F33" s="1" t="s">
        <v>121</v>
      </c>
      <c r="G33" s="1"/>
      <c r="H33" s="27">
        <f>SUM(H34:H37)</f>
        <v>550.779</v>
      </c>
      <c r="I33" s="2"/>
      <c r="J33" s="1" t="s">
        <v>54</v>
      </c>
      <c r="K33" t="s">
        <v>80</v>
      </c>
    </row>
    <row r="34" spans="4:11" x14ac:dyDescent="0.3">
      <c r="D34" s="23" t="s">
        <v>77</v>
      </c>
      <c r="E34" s="23" t="s">
        <v>126</v>
      </c>
      <c r="F34" s="23" t="s">
        <v>127</v>
      </c>
      <c r="G34" s="24">
        <v>13</v>
      </c>
      <c r="H34" s="25">
        <v>34.749000000000002</v>
      </c>
      <c r="I34" s="26"/>
      <c r="J34" s="24"/>
    </row>
    <row r="35" spans="4:11" x14ac:dyDescent="0.3">
      <c r="D35" s="23" t="s">
        <v>77</v>
      </c>
      <c r="E35" s="23" t="s">
        <v>128</v>
      </c>
      <c r="F35" s="23" t="s">
        <v>129</v>
      </c>
      <c r="G35" s="24">
        <v>28</v>
      </c>
      <c r="H35" s="25">
        <v>60</v>
      </c>
      <c r="I35" s="26"/>
      <c r="J35" s="24"/>
    </row>
    <row r="36" spans="4:11" x14ac:dyDescent="0.3">
      <c r="D36" s="23" t="s">
        <v>77</v>
      </c>
      <c r="E36" s="23" t="s">
        <v>130</v>
      </c>
      <c r="F36" s="23" t="s">
        <v>131</v>
      </c>
      <c r="G36" s="24">
        <v>66</v>
      </c>
      <c r="H36" s="25">
        <v>294.03000000000003</v>
      </c>
      <c r="I36" s="26"/>
      <c r="J36" s="24"/>
    </row>
    <row r="37" spans="4:11" x14ac:dyDescent="0.3">
      <c r="D37" s="23" t="s">
        <v>77</v>
      </c>
      <c r="E37" s="23" t="s">
        <v>132</v>
      </c>
      <c r="F37" s="23" t="s">
        <v>133</v>
      </c>
      <c r="G37" s="24">
        <v>18</v>
      </c>
      <c r="H37" s="25">
        <v>162</v>
      </c>
      <c r="I37" s="26"/>
      <c r="J37" s="24"/>
    </row>
    <row r="38" spans="4:11" x14ac:dyDescent="0.3">
      <c r="D38" s="1" t="s">
        <v>77</v>
      </c>
      <c r="E38" s="1" t="s">
        <v>134</v>
      </c>
      <c r="F38" s="9" t="s">
        <v>135</v>
      </c>
      <c r="G38" s="1">
        <f>SUM(G39:G42)</f>
        <v>8</v>
      </c>
      <c r="H38" s="27">
        <f>SUM(H39:H42)</f>
        <v>364</v>
      </c>
      <c r="I38" s="2"/>
      <c r="J38" s="1" t="s">
        <v>136</v>
      </c>
      <c r="K38" t="s">
        <v>80</v>
      </c>
    </row>
    <row r="39" spans="4:11" x14ac:dyDescent="0.3">
      <c r="D39" s="23" t="s">
        <v>77</v>
      </c>
      <c r="E39" s="23" t="s">
        <v>137</v>
      </c>
      <c r="F39" s="23" t="s">
        <v>138</v>
      </c>
      <c r="G39" s="24">
        <v>3</v>
      </c>
      <c r="H39" s="25">
        <v>150</v>
      </c>
      <c r="I39" s="26"/>
      <c r="J39" s="24"/>
    </row>
    <row r="40" spans="4:11" x14ac:dyDescent="0.3">
      <c r="D40" s="23" t="s">
        <v>77</v>
      </c>
      <c r="E40" s="23" t="s">
        <v>139</v>
      </c>
      <c r="F40" s="23" t="s">
        <v>140</v>
      </c>
      <c r="G40" s="24">
        <v>2</v>
      </c>
      <c r="H40" s="25">
        <v>77</v>
      </c>
      <c r="I40" s="26"/>
      <c r="J40" s="24"/>
    </row>
    <row r="41" spans="4:11" x14ac:dyDescent="0.3">
      <c r="D41" s="23" t="s">
        <v>77</v>
      </c>
      <c r="E41" s="23" t="s">
        <v>141</v>
      </c>
      <c r="F41" s="23" t="s">
        <v>142</v>
      </c>
      <c r="G41" s="24">
        <v>2</v>
      </c>
      <c r="H41" s="25">
        <v>77</v>
      </c>
      <c r="I41" s="26"/>
      <c r="J41" s="24"/>
    </row>
    <row r="42" spans="4:11" x14ac:dyDescent="0.3">
      <c r="D42" s="23" t="s">
        <v>77</v>
      </c>
      <c r="E42" s="23" t="s">
        <v>143</v>
      </c>
      <c r="F42" s="23" t="s">
        <v>144</v>
      </c>
      <c r="G42" s="24">
        <v>1</v>
      </c>
      <c r="H42" s="25">
        <v>60</v>
      </c>
      <c r="I42" s="26"/>
      <c r="J42" s="24"/>
    </row>
    <row r="43" spans="4:11" x14ac:dyDescent="0.3">
      <c r="D43" s="1" t="s">
        <v>217</v>
      </c>
      <c r="E43" s="1" t="s">
        <v>145</v>
      </c>
      <c r="F43" s="1" t="s">
        <v>146</v>
      </c>
      <c r="G43" s="1">
        <v>5</v>
      </c>
      <c r="H43" s="27">
        <f>SUM(H44:H55)</f>
        <v>7480.2999999999993</v>
      </c>
      <c r="I43" s="2"/>
      <c r="J43" s="1" t="s">
        <v>54</v>
      </c>
    </row>
    <row r="44" spans="4:11" x14ac:dyDescent="0.3">
      <c r="D44" s="23" t="s">
        <v>217</v>
      </c>
      <c r="E44" s="23" t="s">
        <v>147</v>
      </c>
      <c r="F44" s="23" t="s">
        <v>148</v>
      </c>
      <c r="G44" s="24">
        <v>3</v>
      </c>
      <c r="H44" s="25">
        <v>1257</v>
      </c>
      <c r="I44" s="26"/>
      <c r="J44" s="24"/>
    </row>
    <row r="45" spans="4:11" x14ac:dyDescent="0.3">
      <c r="D45" s="23" t="s">
        <v>217</v>
      </c>
      <c r="E45" s="23" t="s">
        <v>149</v>
      </c>
      <c r="F45" s="23" t="s">
        <v>148</v>
      </c>
      <c r="G45" s="24">
        <v>9</v>
      </c>
      <c r="H45" s="24">
        <v>1545</v>
      </c>
      <c r="I45" s="26"/>
      <c r="J45" s="24"/>
    </row>
    <row r="46" spans="4:11" x14ac:dyDescent="0.3">
      <c r="D46" s="23" t="s">
        <v>217</v>
      </c>
      <c r="E46" s="23" t="s">
        <v>150</v>
      </c>
      <c r="F46" s="23" t="s">
        <v>151</v>
      </c>
      <c r="G46" s="24">
        <v>3</v>
      </c>
      <c r="H46" s="24">
        <v>1744.1999999999998</v>
      </c>
      <c r="I46" s="26"/>
      <c r="J46" s="24"/>
    </row>
    <row r="47" spans="4:11" x14ac:dyDescent="0.3">
      <c r="D47" s="23" t="s">
        <v>217</v>
      </c>
      <c r="E47" s="23" t="s">
        <v>152</v>
      </c>
      <c r="F47" s="23" t="s">
        <v>153</v>
      </c>
      <c r="G47" s="24">
        <v>3</v>
      </c>
      <c r="H47" s="24">
        <v>641.40000000000009</v>
      </c>
      <c r="I47" s="26"/>
      <c r="J47" s="24"/>
    </row>
    <row r="48" spans="4:11" x14ac:dyDescent="0.3">
      <c r="D48" s="23" t="s">
        <v>217</v>
      </c>
      <c r="E48" s="23" t="s">
        <v>154</v>
      </c>
      <c r="F48" s="23" t="s">
        <v>153</v>
      </c>
      <c r="G48" s="24">
        <v>1</v>
      </c>
      <c r="H48" s="24">
        <v>116</v>
      </c>
      <c r="I48" s="26"/>
      <c r="J48" s="24"/>
    </row>
    <row r="49" spans="4:11" x14ac:dyDescent="0.3">
      <c r="D49" s="23" t="s">
        <v>217</v>
      </c>
      <c r="E49" s="23" t="s">
        <v>155</v>
      </c>
      <c r="F49" s="23" t="s">
        <v>156</v>
      </c>
      <c r="G49" s="24">
        <v>9</v>
      </c>
      <c r="H49" s="24">
        <v>1516</v>
      </c>
      <c r="I49" s="26"/>
      <c r="J49" s="24"/>
    </row>
    <row r="50" spans="4:11" x14ac:dyDescent="0.3">
      <c r="D50" s="23" t="s">
        <v>217</v>
      </c>
      <c r="E50" s="23" t="s">
        <v>157</v>
      </c>
      <c r="F50" s="23" t="s">
        <v>158</v>
      </c>
      <c r="G50" s="24">
        <v>1</v>
      </c>
      <c r="H50" s="24">
        <v>540</v>
      </c>
      <c r="I50" s="26"/>
      <c r="J50" s="24"/>
    </row>
    <row r="51" spans="4:11" x14ac:dyDescent="0.3">
      <c r="D51" s="23" t="s">
        <v>217</v>
      </c>
      <c r="E51" s="23" t="s">
        <v>159</v>
      </c>
      <c r="F51" s="23" t="s">
        <v>160</v>
      </c>
      <c r="G51" s="24">
        <v>3</v>
      </c>
      <c r="H51" s="24">
        <v>66</v>
      </c>
      <c r="I51" s="26"/>
      <c r="J51" s="24"/>
    </row>
    <row r="52" spans="4:11" x14ac:dyDescent="0.3">
      <c r="D52" s="23" t="s">
        <v>217</v>
      </c>
      <c r="E52" s="23" t="s">
        <v>161</v>
      </c>
      <c r="F52" s="23" t="s">
        <v>162</v>
      </c>
      <c r="G52" s="24">
        <v>3</v>
      </c>
      <c r="H52" s="24">
        <v>13.2</v>
      </c>
      <c r="I52" s="26"/>
      <c r="J52" s="24"/>
    </row>
    <row r="53" spans="4:11" x14ac:dyDescent="0.3">
      <c r="D53" s="23" t="s">
        <v>217</v>
      </c>
      <c r="E53" s="23" t="s">
        <v>163</v>
      </c>
      <c r="F53" s="23" t="s">
        <v>164</v>
      </c>
      <c r="G53" s="24">
        <v>2</v>
      </c>
      <c r="H53" s="24">
        <v>10.9</v>
      </c>
      <c r="I53" s="26"/>
      <c r="J53" s="24"/>
    </row>
    <row r="54" spans="4:11" x14ac:dyDescent="0.3">
      <c r="D54" s="23" t="s">
        <v>217</v>
      </c>
      <c r="E54" s="23" t="s">
        <v>165</v>
      </c>
      <c r="F54" s="23" t="s">
        <v>166</v>
      </c>
      <c r="G54" s="24">
        <v>3</v>
      </c>
      <c r="H54" s="24">
        <v>17.399999999999999</v>
      </c>
      <c r="I54" s="26"/>
      <c r="J54" s="24"/>
    </row>
    <row r="55" spans="4:11" x14ac:dyDescent="0.3">
      <c r="D55" s="23" t="s">
        <v>217</v>
      </c>
      <c r="E55" s="23" t="s">
        <v>167</v>
      </c>
      <c r="F55" s="23" t="s">
        <v>168</v>
      </c>
      <c r="G55" s="24">
        <v>2</v>
      </c>
      <c r="H55" s="24">
        <v>13.2</v>
      </c>
      <c r="I55" s="26"/>
      <c r="J55" s="24"/>
    </row>
    <row r="56" spans="4:11" x14ac:dyDescent="0.3">
      <c r="D56" s="1" t="s">
        <v>217</v>
      </c>
      <c r="E56" s="1" t="s">
        <v>169</v>
      </c>
      <c r="F56" s="1" t="s">
        <v>170</v>
      </c>
      <c r="G56" s="1">
        <v>3</v>
      </c>
      <c r="H56" s="27">
        <f>SUM(H57:H59)</f>
        <v>2815.3040000000001</v>
      </c>
      <c r="I56" s="2"/>
      <c r="J56" s="1" t="s">
        <v>54</v>
      </c>
    </row>
    <row r="57" spans="4:11" x14ac:dyDescent="0.3">
      <c r="D57" s="23" t="s">
        <v>217</v>
      </c>
      <c r="E57" s="23" t="s">
        <v>171</v>
      </c>
      <c r="F57" s="23" t="s">
        <v>172</v>
      </c>
      <c r="G57" s="24"/>
      <c r="H57" s="25">
        <v>2661.3040000000001</v>
      </c>
      <c r="I57" s="26"/>
      <c r="J57" s="24"/>
    </row>
    <row r="58" spans="4:11" x14ac:dyDescent="0.3">
      <c r="D58" s="23" t="s">
        <v>217</v>
      </c>
      <c r="E58" s="23" t="s">
        <v>173</v>
      </c>
      <c r="F58" s="23" t="s">
        <v>174</v>
      </c>
      <c r="G58" s="24"/>
      <c r="H58" s="25">
        <v>74</v>
      </c>
      <c r="I58" s="26"/>
      <c r="J58" s="24"/>
    </row>
    <row r="59" spans="4:11" x14ac:dyDescent="0.3">
      <c r="D59" s="23" t="s">
        <v>217</v>
      </c>
      <c r="E59" s="23" t="s">
        <v>175</v>
      </c>
      <c r="F59" s="23" t="s">
        <v>176</v>
      </c>
      <c r="G59" s="24"/>
      <c r="H59" s="25">
        <v>80</v>
      </c>
      <c r="I59" s="26"/>
      <c r="J59" s="24"/>
    </row>
    <row r="60" spans="4:11" x14ac:dyDescent="0.3">
      <c r="D60" s="1" t="s">
        <v>77</v>
      </c>
      <c r="E60" s="1" t="s">
        <v>177</v>
      </c>
      <c r="F60" s="1" t="s">
        <v>178</v>
      </c>
      <c r="G60" s="1">
        <v>7</v>
      </c>
      <c r="H60" s="27">
        <v>75.675675675675677</v>
      </c>
      <c r="I60" s="1"/>
      <c r="J60" s="1" t="s">
        <v>54</v>
      </c>
      <c r="K60" t="s">
        <v>80</v>
      </c>
    </row>
    <row r="61" spans="4:11" x14ac:dyDescent="0.3">
      <c r="D61" s="1"/>
      <c r="E61" s="1"/>
      <c r="F61" s="1"/>
      <c r="G61" s="1"/>
      <c r="H61" s="1"/>
      <c r="I61" s="1"/>
      <c r="J61" s="1"/>
    </row>
    <row r="62" spans="4:11" x14ac:dyDescent="0.3">
      <c r="D62" s="1"/>
      <c r="E62" s="1"/>
      <c r="F62" s="1"/>
      <c r="G62" s="1"/>
      <c r="H62" s="1"/>
      <c r="I62" s="1"/>
      <c r="J62" s="1"/>
    </row>
    <row r="63" spans="4:11" x14ac:dyDescent="0.3">
      <c r="D63" s="1"/>
      <c r="E63" s="1"/>
      <c r="F63" s="19" t="s">
        <v>61</v>
      </c>
      <c r="G63" s="19"/>
      <c r="H63" s="56">
        <f>H8+H11+H15+H18+H26+H30+H30+H29+H33+H38+H43+H56+H60</f>
        <v>16719.116075675676</v>
      </c>
      <c r="I63" s="1"/>
      <c r="J63" s="1"/>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K33"/>
  <sheetViews>
    <sheetView topLeftCell="A7" workbookViewId="0">
      <selection activeCell="K28" sqref="K28"/>
    </sheetView>
  </sheetViews>
  <sheetFormatPr baseColWidth="10" defaultRowHeight="14.4" x14ac:dyDescent="0.3"/>
  <cols>
    <col min="5" max="5" width="30.88671875" customWidth="1"/>
    <col min="6" max="6" width="16.33203125" customWidth="1"/>
    <col min="7" max="7" width="19.44140625" customWidth="1"/>
    <col min="8" max="9" width="16.6640625" customWidth="1"/>
    <col min="11" max="11" width="156.6640625" customWidth="1"/>
  </cols>
  <sheetData>
    <row r="7" spans="3:9" ht="15" thickBot="1" x14ac:dyDescent="0.35"/>
    <row r="8" spans="3:9" ht="16.2" thickBot="1" x14ac:dyDescent="0.35">
      <c r="C8" s="58" t="s">
        <v>216</v>
      </c>
      <c r="D8" s="32" t="s">
        <v>0</v>
      </c>
      <c r="E8" s="33" t="s">
        <v>1</v>
      </c>
      <c r="F8" s="34" t="s">
        <v>2</v>
      </c>
      <c r="G8" s="33" t="s">
        <v>192</v>
      </c>
      <c r="H8" s="35" t="s">
        <v>4</v>
      </c>
      <c r="I8" s="36" t="s">
        <v>26</v>
      </c>
    </row>
    <row r="9" spans="3:9" ht="15.6" x14ac:dyDescent="0.3">
      <c r="C9" s="59"/>
      <c r="D9" s="32"/>
      <c r="E9" s="33"/>
      <c r="F9" s="60"/>
      <c r="G9" s="33"/>
      <c r="H9" s="35"/>
      <c r="I9" s="61"/>
    </row>
    <row r="10" spans="3:9" x14ac:dyDescent="0.3">
      <c r="C10" s="1" t="s">
        <v>218</v>
      </c>
      <c r="D10" s="37" t="s">
        <v>193</v>
      </c>
      <c r="E10" s="38" t="s">
        <v>194</v>
      </c>
      <c r="F10" s="39">
        <v>2</v>
      </c>
      <c r="G10" s="40">
        <v>404.68432432432434</v>
      </c>
      <c r="H10" s="1"/>
      <c r="I10" s="41" t="s">
        <v>27</v>
      </c>
    </row>
    <row r="11" spans="3:9" x14ac:dyDescent="0.3">
      <c r="C11" s="1" t="s">
        <v>218</v>
      </c>
      <c r="D11" s="37" t="s">
        <v>195</v>
      </c>
      <c r="E11" s="38" t="s">
        <v>196</v>
      </c>
      <c r="F11" s="39">
        <v>1</v>
      </c>
      <c r="G11" s="40">
        <v>445</v>
      </c>
      <c r="H11" s="1"/>
      <c r="I11" s="41"/>
    </row>
    <row r="12" spans="3:9" x14ac:dyDescent="0.3">
      <c r="C12" s="1" t="s">
        <v>218</v>
      </c>
      <c r="D12" s="42" t="s">
        <v>197</v>
      </c>
      <c r="E12" s="43" t="s">
        <v>198</v>
      </c>
      <c r="F12" s="39">
        <v>5</v>
      </c>
      <c r="G12" s="40">
        <v>276.59249999999997</v>
      </c>
      <c r="H12" s="1"/>
      <c r="I12" s="41" t="s">
        <v>27</v>
      </c>
    </row>
    <row r="13" spans="3:9" x14ac:dyDescent="0.3">
      <c r="C13" s="1" t="s">
        <v>218</v>
      </c>
      <c r="D13" s="44" t="s">
        <v>199</v>
      </c>
      <c r="E13" s="45" t="s">
        <v>196</v>
      </c>
      <c r="F13" s="39">
        <v>1</v>
      </c>
      <c r="G13" s="40">
        <v>311</v>
      </c>
      <c r="H13" s="1"/>
      <c r="I13" s="41"/>
    </row>
    <row r="14" spans="3:9" x14ac:dyDescent="0.3">
      <c r="C14" s="1" t="s">
        <v>218</v>
      </c>
      <c r="D14" s="42" t="s">
        <v>200</v>
      </c>
      <c r="E14" s="43" t="s">
        <v>201</v>
      </c>
      <c r="F14" s="46">
        <v>5</v>
      </c>
      <c r="G14" s="40">
        <v>27.027027027027025</v>
      </c>
      <c r="H14" s="1"/>
      <c r="I14" s="41" t="s">
        <v>27</v>
      </c>
    </row>
    <row r="15" spans="3:9" x14ac:dyDescent="0.3">
      <c r="D15" s="42"/>
      <c r="E15" s="43"/>
      <c r="F15" s="46"/>
      <c r="G15" s="40"/>
      <c r="H15" s="39"/>
      <c r="I15" s="41"/>
    </row>
    <row r="16" spans="3:9" x14ac:dyDescent="0.3">
      <c r="C16" s="1" t="s">
        <v>218</v>
      </c>
      <c r="D16" s="47" t="s">
        <v>202</v>
      </c>
      <c r="E16" s="48" t="s">
        <v>203</v>
      </c>
      <c r="F16" s="39">
        <v>5</v>
      </c>
      <c r="G16" s="49">
        <v>147</v>
      </c>
      <c r="H16" s="39"/>
      <c r="I16" s="4" t="s">
        <v>54</v>
      </c>
    </row>
    <row r="17" spans="3:11" x14ac:dyDescent="0.3">
      <c r="D17" s="42"/>
      <c r="E17" s="43"/>
      <c r="F17" s="46"/>
      <c r="G17" s="40"/>
      <c r="H17" s="39"/>
      <c r="I17" s="41"/>
    </row>
    <row r="18" spans="3:11" ht="46.2" customHeight="1" x14ac:dyDescent="0.3">
      <c r="C18" s="1" t="s">
        <v>218</v>
      </c>
      <c r="D18" s="42" t="s">
        <v>204</v>
      </c>
      <c r="E18" s="43" t="s">
        <v>205</v>
      </c>
      <c r="F18" s="39">
        <v>2</v>
      </c>
      <c r="G18" s="40">
        <v>16.2</v>
      </c>
      <c r="H18" s="104"/>
      <c r="I18" s="41" t="s">
        <v>27</v>
      </c>
    </row>
    <row r="19" spans="3:11" x14ac:dyDescent="0.3">
      <c r="C19" s="1" t="s">
        <v>218</v>
      </c>
      <c r="D19" s="42" t="s">
        <v>206</v>
      </c>
      <c r="E19" s="43" t="s">
        <v>207</v>
      </c>
      <c r="F19" s="39">
        <v>5</v>
      </c>
      <c r="G19" s="40">
        <v>36</v>
      </c>
      <c r="H19" s="105"/>
      <c r="I19" s="41" t="s">
        <v>27</v>
      </c>
    </row>
    <row r="20" spans="3:11" ht="15" thickBot="1" x14ac:dyDescent="0.35">
      <c r="C20" s="1" t="s">
        <v>218</v>
      </c>
      <c r="D20" s="50" t="s">
        <v>208</v>
      </c>
      <c r="E20" s="51" t="s">
        <v>209</v>
      </c>
      <c r="F20" s="52">
        <v>4</v>
      </c>
      <c r="G20" s="53">
        <v>22.284122562674096</v>
      </c>
      <c r="H20" s="106"/>
      <c r="I20" s="54" t="s">
        <v>27</v>
      </c>
    </row>
    <row r="21" spans="3:11" x14ac:dyDescent="0.3">
      <c r="D21" s="1"/>
      <c r="E21" s="1"/>
      <c r="F21" s="1"/>
      <c r="G21" s="1"/>
      <c r="H21" s="1"/>
      <c r="I21" s="4"/>
    </row>
    <row r="22" spans="3:11" x14ac:dyDescent="0.3">
      <c r="D22" s="1"/>
      <c r="E22" s="1"/>
      <c r="F22" s="1"/>
      <c r="G22" s="1"/>
      <c r="H22" s="1"/>
      <c r="I22" s="4"/>
    </row>
    <row r="23" spans="3:11" x14ac:dyDescent="0.3">
      <c r="D23" s="1"/>
      <c r="E23" s="19" t="s">
        <v>61</v>
      </c>
      <c r="F23" s="1"/>
      <c r="G23" s="55">
        <f>SUM(G10:G20)</f>
        <v>1685.7879739140255</v>
      </c>
      <c r="H23" s="1"/>
      <c r="I23" s="4"/>
    </row>
    <row r="25" spans="3:11" ht="15" thickBot="1" x14ac:dyDescent="0.35"/>
    <row r="26" spans="3:11" ht="36" customHeight="1" x14ac:dyDescent="0.3">
      <c r="C26" s="110" t="s">
        <v>237</v>
      </c>
      <c r="D26" s="111"/>
      <c r="E26" s="111"/>
      <c r="F26" s="111"/>
      <c r="G26" s="74" t="s">
        <v>235</v>
      </c>
      <c r="H26" s="74"/>
      <c r="I26" s="75"/>
    </row>
    <row r="27" spans="3:11" ht="58.8" customHeight="1" x14ac:dyDescent="0.3">
      <c r="C27" s="76" t="s">
        <v>65</v>
      </c>
      <c r="D27" s="107" t="s">
        <v>227</v>
      </c>
      <c r="E27" s="107"/>
      <c r="F27" s="80" t="s">
        <v>232</v>
      </c>
      <c r="G27" s="83" t="s">
        <v>234</v>
      </c>
      <c r="H27" s="84" t="s">
        <v>245</v>
      </c>
      <c r="I27" s="77" t="s">
        <v>229</v>
      </c>
      <c r="K27" s="16"/>
    </row>
    <row r="28" spans="3:11" ht="43.95" customHeight="1" thickBot="1" x14ac:dyDescent="0.35">
      <c r="C28" s="78" t="s">
        <v>65</v>
      </c>
      <c r="D28" s="108" t="s">
        <v>228</v>
      </c>
      <c r="E28" s="109"/>
      <c r="F28" s="86" t="s">
        <v>230</v>
      </c>
      <c r="G28" s="87" t="s">
        <v>233</v>
      </c>
      <c r="H28" s="85"/>
      <c r="I28" s="79" t="s">
        <v>229</v>
      </c>
      <c r="K28" s="16"/>
    </row>
    <row r="29" spans="3:11" ht="55.2" customHeight="1" thickBot="1" x14ac:dyDescent="0.35">
      <c r="E29" s="81"/>
      <c r="F29" s="88" t="s">
        <v>231</v>
      </c>
      <c r="G29" s="82">
        <f>3800+8050</f>
        <v>11850</v>
      </c>
      <c r="K29" s="16"/>
    </row>
    <row r="30" spans="3:11" ht="29.4" thickBot="1" x14ac:dyDescent="0.35">
      <c r="E30" s="81"/>
      <c r="F30" s="88" t="s">
        <v>238</v>
      </c>
      <c r="G30" s="82">
        <f>11850/1.5929</f>
        <v>7439.2617238998055</v>
      </c>
    </row>
    <row r="33" spans="4:4" x14ac:dyDescent="0.3">
      <c r="D33" s="15"/>
    </row>
  </sheetData>
  <mergeCells count="4">
    <mergeCell ref="H18:H20"/>
    <mergeCell ref="D27:E27"/>
    <mergeCell ref="D28:E28"/>
    <mergeCell ref="C26:F26"/>
  </mergeCells>
  <conditionalFormatting sqref="E12">
    <cfRule type="expression" dxfId="1" priority="2" stopIfTrue="1">
      <formula>#REF!&lt;=4</formula>
    </cfRule>
  </conditionalFormatting>
  <conditionalFormatting sqref="F14:F15 F17">
    <cfRule type="expression" dxfId="0" priority="1" stopIfTrue="1">
      <formula>#REF!&lt;=4</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I31"/>
  <sheetViews>
    <sheetView workbookViewId="0">
      <selection activeCell="F37" sqref="F37"/>
    </sheetView>
  </sheetViews>
  <sheetFormatPr baseColWidth="10" defaultRowHeight="14.4" x14ac:dyDescent="0.3"/>
  <cols>
    <col min="5" max="5" width="17" customWidth="1"/>
    <col min="6" max="6" width="16.44140625" customWidth="1"/>
    <col min="7" max="7" width="17.5546875" customWidth="1"/>
    <col min="8" max="8" width="17.33203125" customWidth="1"/>
    <col min="9" max="9" width="16.6640625" customWidth="1"/>
  </cols>
  <sheetData>
    <row r="7" spans="4:9" x14ac:dyDescent="0.3">
      <c r="D7" s="19" t="s">
        <v>0</v>
      </c>
      <c r="E7" s="19" t="s">
        <v>1</v>
      </c>
      <c r="F7" s="19" t="s">
        <v>2</v>
      </c>
      <c r="G7" s="19" t="s">
        <v>38</v>
      </c>
      <c r="H7" s="20" t="s">
        <v>4</v>
      </c>
      <c r="I7" s="19" t="s">
        <v>26</v>
      </c>
    </row>
    <row r="8" spans="4:9" x14ac:dyDescent="0.3">
      <c r="D8" s="1"/>
      <c r="E8" s="1"/>
      <c r="F8" s="1"/>
      <c r="G8" s="1"/>
      <c r="H8" s="1"/>
      <c r="I8" s="1"/>
    </row>
    <row r="9" spans="4:9" x14ac:dyDescent="0.3">
      <c r="D9" s="1"/>
      <c r="E9" s="1"/>
      <c r="F9" s="1"/>
      <c r="G9" s="1"/>
      <c r="H9" s="1"/>
      <c r="I9" s="4"/>
    </row>
    <row r="10" spans="4:9" x14ac:dyDescent="0.3">
      <c r="D10" s="1"/>
      <c r="E10" s="1"/>
      <c r="F10" s="1"/>
      <c r="G10" s="1"/>
      <c r="H10" s="1"/>
      <c r="I10" s="4"/>
    </row>
    <row r="11" spans="4:9" x14ac:dyDescent="0.3">
      <c r="D11" s="1"/>
      <c r="E11" s="1"/>
      <c r="F11" s="1"/>
      <c r="G11" s="1"/>
      <c r="H11" s="1"/>
      <c r="I11" s="4"/>
    </row>
    <row r="12" spans="4:9" x14ac:dyDescent="0.3">
      <c r="D12" s="1"/>
      <c r="E12" s="1"/>
      <c r="F12" s="1"/>
      <c r="G12" s="1"/>
      <c r="H12" s="1"/>
      <c r="I12" s="4"/>
    </row>
    <row r="13" spans="4:9" x14ac:dyDescent="0.3">
      <c r="D13" s="1"/>
      <c r="E13" s="1"/>
      <c r="F13" s="1"/>
      <c r="G13" s="1"/>
      <c r="H13" s="1"/>
      <c r="I13" s="4"/>
    </row>
    <row r="14" spans="4:9" x14ac:dyDescent="0.3">
      <c r="D14" s="1"/>
      <c r="E14" s="1"/>
      <c r="F14" s="1"/>
      <c r="G14" s="1"/>
      <c r="H14" s="1"/>
      <c r="I14" s="4"/>
    </row>
    <row r="15" spans="4:9" x14ac:dyDescent="0.3">
      <c r="D15" s="1"/>
      <c r="E15" s="1"/>
      <c r="F15" s="1"/>
      <c r="G15" s="1"/>
      <c r="H15" s="1"/>
      <c r="I15" s="4"/>
    </row>
    <row r="16" spans="4:9" x14ac:dyDescent="0.3">
      <c r="D16" s="1"/>
      <c r="E16" s="1"/>
      <c r="F16" s="1"/>
      <c r="G16" s="1"/>
      <c r="H16" s="1"/>
      <c r="I16" s="4"/>
    </row>
    <row r="17" spans="4:9" x14ac:dyDescent="0.3">
      <c r="D17" s="1"/>
      <c r="E17" s="1"/>
      <c r="F17" s="1"/>
      <c r="G17" s="1"/>
      <c r="H17" s="1"/>
      <c r="I17" s="4"/>
    </row>
    <row r="18" spans="4:9" x14ac:dyDescent="0.3">
      <c r="D18" s="1"/>
      <c r="E18" s="1"/>
      <c r="F18" s="1"/>
      <c r="G18" s="1"/>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
      <c r="F29" s="1"/>
      <c r="G29" s="1"/>
      <c r="H29" s="1"/>
      <c r="I29" s="4"/>
    </row>
    <row r="30" spans="4:9" x14ac:dyDescent="0.3">
      <c r="D30" s="1"/>
      <c r="E30" s="1"/>
      <c r="F30" s="1"/>
      <c r="G30" s="1"/>
      <c r="H30" s="1"/>
      <c r="I30" s="4"/>
    </row>
    <row r="31" spans="4:9" x14ac:dyDescent="0.3">
      <c r="D31" s="1"/>
      <c r="E31" s="19" t="s">
        <v>61</v>
      </c>
      <c r="F31" s="1"/>
      <c r="G31" s="1"/>
      <c r="H31" s="1"/>
      <c r="I31" s="4"/>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I29"/>
  <sheetViews>
    <sheetView workbookViewId="0">
      <selection activeCell="H9" sqref="H9:H16"/>
    </sheetView>
  </sheetViews>
  <sheetFormatPr baseColWidth="10" defaultRowHeight="14.4" x14ac:dyDescent="0.3"/>
  <cols>
    <col min="5" max="5" width="22.88671875" customWidth="1"/>
    <col min="6" max="6" width="16.33203125" customWidth="1"/>
    <col min="7" max="7" width="19.5546875" customWidth="1"/>
    <col min="8" max="8" width="16.33203125" customWidth="1"/>
    <col min="9" max="9" width="27.5546875" customWidth="1"/>
  </cols>
  <sheetData>
    <row r="6" spans="3:9" x14ac:dyDescent="0.3">
      <c r="D6" t="s">
        <v>39</v>
      </c>
    </row>
    <row r="8" spans="3:9" ht="15.6" x14ac:dyDescent="0.3">
      <c r="C8" s="58" t="s">
        <v>216</v>
      </c>
      <c r="D8" s="19" t="s">
        <v>0</v>
      </c>
      <c r="E8" s="19" t="s">
        <v>1</v>
      </c>
      <c r="F8" s="19" t="s">
        <v>2</v>
      </c>
      <c r="G8" s="19" t="s">
        <v>38</v>
      </c>
      <c r="H8" s="20" t="s">
        <v>4</v>
      </c>
      <c r="I8" s="19" t="s">
        <v>26</v>
      </c>
    </row>
    <row r="9" spans="3:9" x14ac:dyDescent="0.3">
      <c r="C9" s="1" t="s">
        <v>218</v>
      </c>
      <c r="D9" s="1" t="s">
        <v>40</v>
      </c>
      <c r="E9" s="1" t="s">
        <v>41</v>
      </c>
      <c r="F9" s="1"/>
      <c r="G9" s="1">
        <v>3805</v>
      </c>
      <c r="H9" s="1"/>
      <c r="I9" s="1" t="s">
        <v>42</v>
      </c>
    </row>
    <row r="10" spans="3:9" x14ac:dyDescent="0.3">
      <c r="C10" s="1" t="s">
        <v>218</v>
      </c>
      <c r="D10" s="1" t="s">
        <v>43</v>
      </c>
      <c r="E10" s="1" t="s">
        <v>44</v>
      </c>
      <c r="F10" s="1"/>
      <c r="G10" s="1">
        <v>1561</v>
      </c>
      <c r="H10" s="1"/>
      <c r="I10" s="1" t="s">
        <v>45</v>
      </c>
    </row>
    <row r="11" spans="3:9" ht="76.2" customHeight="1" x14ac:dyDescent="0.3">
      <c r="C11" s="1" t="s">
        <v>218</v>
      </c>
      <c r="D11" s="1" t="s">
        <v>46</v>
      </c>
      <c r="E11" s="1" t="s">
        <v>47</v>
      </c>
      <c r="F11" s="1"/>
      <c r="G11" s="1">
        <v>1237</v>
      </c>
      <c r="H11" s="57"/>
      <c r="I11" s="1" t="s">
        <v>48</v>
      </c>
    </row>
    <row r="12" spans="3:9" x14ac:dyDescent="0.3">
      <c r="C12" s="1" t="s">
        <v>218</v>
      </c>
      <c r="D12" s="1" t="s">
        <v>49</v>
      </c>
      <c r="E12" s="1" t="s">
        <v>50</v>
      </c>
      <c r="F12" s="1"/>
      <c r="G12" s="1">
        <v>190</v>
      </c>
      <c r="H12" s="1"/>
      <c r="I12" s="9" t="s">
        <v>51</v>
      </c>
    </row>
    <row r="13" spans="3:9" x14ac:dyDescent="0.3">
      <c r="C13" s="1" t="s">
        <v>218</v>
      </c>
      <c r="D13" s="1" t="s">
        <v>52</v>
      </c>
      <c r="E13" s="1" t="s">
        <v>53</v>
      </c>
      <c r="F13" s="1">
        <v>5</v>
      </c>
      <c r="G13" s="1">
        <v>176</v>
      </c>
      <c r="H13" s="1"/>
      <c r="I13" s="9" t="s">
        <v>54</v>
      </c>
    </row>
    <row r="14" spans="3:9" x14ac:dyDescent="0.3">
      <c r="C14" s="1" t="s">
        <v>218</v>
      </c>
      <c r="D14" s="1" t="s">
        <v>55</v>
      </c>
      <c r="E14" s="1" t="s">
        <v>56</v>
      </c>
      <c r="F14" s="1">
        <v>1</v>
      </c>
      <c r="G14" s="1">
        <v>1859</v>
      </c>
      <c r="H14" s="1"/>
      <c r="I14" s="9" t="s">
        <v>54</v>
      </c>
    </row>
    <row r="15" spans="3:9" x14ac:dyDescent="0.3">
      <c r="C15" s="1" t="s">
        <v>218</v>
      </c>
      <c r="D15" s="1" t="s">
        <v>57</v>
      </c>
      <c r="E15" s="1" t="s">
        <v>58</v>
      </c>
      <c r="F15" s="1">
        <v>3</v>
      </c>
      <c r="G15" s="1">
        <v>132</v>
      </c>
      <c r="H15" s="1"/>
      <c r="I15" s="9" t="s">
        <v>54</v>
      </c>
    </row>
    <row r="16" spans="3:9" x14ac:dyDescent="0.3">
      <c r="C16" s="1" t="s">
        <v>218</v>
      </c>
      <c r="D16" s="1" t="s">
        <v>59</v>
      </c>
      <c r="E16" s="1" t="s">
        <v>60</v>
      </c>
      <c r="F16" s="1"/>
      <c r="G16" s="1">
        <v>1825</v>
      </c>
      <c r="H16" s="57"/>
      <c r="I16" s="9" t="s">
        <v>54</v>
      </c>
    </row>
    <row r="17" spans="4:9" x14ac:dyDescent="0.3">
      <c r="D17" s="1"/>
      <c r="E17" s="1"/>
      <c r="F17" s="1"/>
      <c r="G17" s="1"/>
      <c r="H17" s="1"/>
      <c r="I17" s="4"/>
    </row>
    <row r="18" spans="4:9" x14ac:dyDescent="0.3">
      <c r="D18" s="1"/>
      <c r="E18" s="1"/>
      <c r="F18" s="1"/>
      <c r="G18" s="1"/>
      <c r="H18" s="1"/>
      <c r="I18" s="4"/>
    </row>
    <row r="19" spans="4:9" x14ac:dyDescent="0.3">
      <c r="D19" s="1"/>
      <c r="E19" s="1"/>
      <c r="F19" s="1"/>
      <c r="G19" s="1"/>
      <c r="H19" s="1"/>
      <c r="I19" s="4"/>
    </row>
    <row r="20" spans="4:9" x14ac:dyDescent="0.3">
      <c r="D20" s="1"/>
      <c r="E20" s="1"/>
      <c r="F20" s="1"/>
      <c r="G20" s="1"/>
      <c r="H20" s="1"/>
      <c r="I20" s="4"/>
    </row>
    <row r="21" spans="4:9" x14ac:dyDescent="0.3">
      <c r="D21" s="1"/>
      <c r="E21" s="1"/>
      <c r="F21" s="1"/>
      <c r="G21" s="1"/>
      <c r="H21" s="1"/>
      <c r="I21" s="4"/>
    </row>
    <row r="22" spans="4:9" x14ac:dyDescent="0.3">
      <c r="D22" s="1"/>
      <c r="E22" s="1"/>
      <c r="F22" s="1"/>
      <c r="G22" s="1"/>
      <c r="H22" s="1"/>
      <c r="I22" s="4"/>
    </row>
    <row r="23" spans="4:9" x14ac:dyDescent="0.3">
      <c r="D23" s="1"/>
      <c r="E23" s="1"/>
      <c r="F23" s="1"/>
      <c r="G23" s="1"/>
      <c r="H23" s="1"/>
      <c r="I23" s="4"/>
    </row>
    <row r="24" spans="4:9" x14ac:dyDescent="0.3">
      <c r="D24" s="1"/>
      <c r="E24" s="1"/>
      <c r="F24" s="1"/>
      <c r="G24" s="1"/>
      <c r="H24" s="1"/>
      <c r="I24" s="4"/>
    </row>
    <row r="25" spans="4:9" x14ac:dyDescent="0.3">
      <c r="D25" s="1"/>
      <c r="E25" s="1"/>
      <c r="F25" s="1"/>
      <c r="G25" s="1"/>
      <c r="H25" s="1"/>
      <c r="I25" s="4"/>
    </row>
    <row r="26" spans="4:9" x14ac:dyDescent="0.3">
      <c r="D26" s="1"/>
      <c r="E26" s="1"/>
      <c r="F26" s="1"/>
      <c r="G26" s="1"/>
      <c r="H26" s="1"/>
      <c r="I26" s="4"/>
    </row>
    <row r="27" spans="4:9" x14ac:dyDescent="0.3">
      <c r="D27" s="1"/>
      <c r="E27" s="1"/>
      <c r="F27" s="1"/>
      <c r="G27" s="1"/>
      <c r="H27" s="1"/>
      <c r="I27" s="4"/>
    </row>
    <row r="28" spans="4:9" x14ac:dyDescent="0.3">
      <c r="D28" s="1"/>
      <c r="E28" s="1"/>
      <c r="F28" s="1"/>
      <c r="G28" s="1"/>
      <c r="H28" s="1"/>
      <c r="I28" s="4"/>
    </row>
    <row r="29" spans="4:9" x14ac:dyDescent="0.3">
      <c r="D29" s="1"/>
      <c r="E29" s="19" t="s">
        <v>61</v>
      </c>
      <c r="F29" s="19"/>
      <c r="G29" s="19">
        <f>SUM(G9:G16)</f>
        <v>10785</v>
      </c>
      <c r="H29" s="1"/>
      <c r="I29" s="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I15"/>
  <sheetViews>
    <sheetView zoomScale="85" zoomScaleNormal="85" workbookViewId="0">
      <selection activeCell="E22" sqref="E22"/>
    </sheetView>
  </sheetViews>
  <sheetFormatPr baseColWidth="10" defaultRowHeight="14.4" x14ac:dyDescent="0.3"/>
  <cols>
    <col min="5" max="5" width="46.6640625" customWidth="1"/>
    <col min="6" max="6" width="16.33203125" customWidth="1"/>
    <col min="7" max="7" width="17.44140625" customWidth="1"/>
    <col min="8" max="8" width="17.5546875" customWidth="1"/>
    <col min="9" max="9" width="16.6640625" customWidth="1"/>
  </cols>
  <sheetData>
    <row r="9" spans="4:9" x14ac:dyDescent="0.3">
      <c r="D9" s="1" t="s">
        <v>0</v>
      </c>
      <c r="E9" s="1" t="s">
        <v>1</v>
      </c>
      <c r="F9" s="1" t="s">
        <v>2</v>
      </c>
      <c r="G9" s="1" t="s">
        <v>38</v>
      </c>
      <c r="H9" s="2" t="s">
        <v>4</v>
      </c>
      <c r="I9" s="1" t="s">
        <v>26</v>
      </c>
    </row>
    <row r="10" spans="4:9" x14ac:dyDescent="0.3">
      <c r="D10" s="1"/>
      <c r="E10" s="1"/>
      <c r="F10" s="1"/>
      <c r="G10" s="1"/>
      <c r="H10" s="1"/>
      <c r="I10" s="1"/>
    </row>
    <row r="11" spans="4:9" ht="86.4" x14ac:dyDescent="0.3">
      <c r="D11" s="1"/>
      <c r="E11" s="57" t="s">
        <v>215</v>
      </c>
      <c r="F11" s="1"/>
      <c r="G11" s="1"/>
      <c r="H11" s="1"/>
      <c r="I11" s="4"/>
    </row>
    <row r="12" spans="4:9" x14ac:dyDescent="0.3">
      <c r="D12" s="1"/>
      <c r="E12" s="1"/>
      <c r="F12" s="1"/>
      <c r="G12" s="1"/>
      <c r="H12" s="1"/>
      <c r="I12" s="4"/>
    </row>
    <row r="13" spans="4:9" x14ac:dyDescent="0.3">
      <c r="D13" s="1"/>
      <c r="E13" s="1"/>
      <c r="F13" s="1"/>
      <c r="G13" s="1"/>
      <c r="H13" s="1"/>
      <c r="I13" s="1"/>
    </row>
    <row r="14" spans="4:9" x14ac:dyDescent="0.3">
      <c r="D14" s="1"/>
      <c r="E14" s="1"/>
      <c r="F14" s="1"/>
      <c r="G14" s="1"/>
      <c r="H14" s="1"/>
      <c r="I14" s="1"/>
    </row>
    <row r="15" spans="4:9" x14ac:dyDescent="0.3">
      <c r="D15" s="1"/>
      <c r="E15" s="19" t="s">
        <v>61</v>
      </c>
      <c r="F15" s="19"/>
      <c r="G15" s="19">
        <f>SUM(G11:G12)</f>
        <v>0</v>
      </c>
      <c r="H15" s="1"/>
      <c r="I15" s="1"/>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L32"/>
  <sheetViews>
    <sheetView workbookViewId="0">
      <selection activeCell="E40" sqref="E40"/>
    </sheetView>
  </sheetViews>
  <sheetFormatPr baseColWidth="10" defaultRowHeight="14.4" x14ac:dyDescent="0.3"/>
  <cols>
    <col min="5" max="5" width="18.5546875" customWidth="1"/>
    <col min="6" max="6" width="15.5546875" customWidth="1"/>
    <col min="7" max="7" width="18.44140625" customWidth="1"/>
    <col min="8" max="8" width="14.6640625" customWidth="1"/>
    <col min="9" max="9" width="15.88671875" customWidth="1"/>
  </cols>
  <sheetData>
    <row r="8" spans="4:9" x14ac:dyDescent="0.3">
      <c r="D8" s="19" t="s">
        <v>0</v>
      </c>
      <c r="E8" s="19" t="s">
        <v>1</v>
      </c>
      <c r="F8" s="19" t="s">
        <v>2</v>
      </c>
      <c r="G8" s="19" t="s">
        <v>38</v>
      </c>
      <c r="H8" s="20" t="s">
        <v>4</v>
      </c>
      <c r="I8" s="19" t="s">
        <v>26</v>
      </c>
    </row>
    <row r="9" spans="4:9" x14ac:dyDescent="0.3">
      <c r="D9" s="1"/>
      <c r="E9" s="1"/>
      <c r="F9" s="1"/>
      <c r="G9" s="1"/>
      <c r="H9" s="1"/>
      <c r="I9" s="1"/>
    </row>
    <row r="10" spans="4:9" x14ac:dyDescent="0.3">
      <c r="D10" s="1"/>
      <c r="E10" s="1"/>
      <c r="F10" s="1"/>
      <c r="G10" s="1"/>
      <c r="H10" s="1"/>
      <c r="I10" s="4"/>
    </row>
    <row r="11" spans="4:9" x14ac:dyDescent="0.3">
      <c r="D11" s="1"/>
      <c r="E11" s="1"/>
      <c r="F11" s="1"/>
      <c r="G11" s="1"/>
      <c r="H11" s="1"/>
      <c r="I11" s="4"/>
    </row>
    <row r="12" spans="4:9" x14ac:dyDescent="0.3">
      <c r="D12" s="1"/>
      <c r="E12" s="1"/>
      <c r="F12" s="1"/>
      <c r="G12" s="1"/>
      <c r="H12" s="1"/>
      <c r="I12" s="4"/>
    </row>
    <row r="13" spans="4:9" x14ac:dyDescent="0.3">
      <c r="D13" s="1"/>
      <c r="E13" s="1"/>
      <c r="F13" s="1"/>
      <c r="G13" s="1"/>
      <c r="H13" s="1"/>
      <c r="I13" s="4"/>
    </row>
    <row r="14" spans="4:9" x14ac:dyDescent="0.3">
      <c r="D14" s="1"/>
      <c r="E14" s="1"/>
      <c r="F14" s="1"/>
      <c r="G14" s="1"/>
      <c r="H14" s="1"/>
      <c r="I14" s="4"/>
    </row>
    <row r="15" spans="4:9" x14ac:dyDescent="0.3">
      <c r="D15" s="1"/>
      <c r="E15" s="1"/>
      <c r="F15" s="1"/>
      <c r="G15" s="1"/>
      <c r="H15" s="1"/>
      <c r="I15" s="4"/>
    </row>
    <row r="16" spans="4:9" x14ac:dyDescent="0.3">
      <c r="D16" s="1"/>
      <c r="E16" s="1"/>
      <c r="F16" s="1"/>
      <c r="G16" s="1"/>
      <c r="H16" s="1"/>
      <c r="I16" s="4"/>
    </row>
    <row r="17" spans="4:12" x14ac:dyDescent="0.3">
      <c r="D17" s="1"/>
      <c r="E17" s="1"/>
      <c r="F17" s="1"/>
      <c r="G17" s="1"/>
      <c r="H17" s="1"/>
      <c r="I17" s="4"/>
    </row>
    <row r="18" spans="4:12" x14ac:dyDescent="0.3">
      <c r="D18" s="1"/>
      <c r="E18" s="1"/>
      <c r="F18" s="1"/>
      <c r="G18" s="1"/>
      <c r="H18" s="1"/>
      <c r="I18" s="4"/>
    </row>
    <row r="19" spans="4:12" x14ac:dyDescent="0.3">
      <c r="D19" s="1"/>
      <c r="E19" s="1"/>
      <c r="F19" s="1"/>
      <c r="G19" s="1"/>
      <c r="H19" s="1"/>
      <c r="I19" s="4"/>
    </row>
    <row r="20" spans="4:12" x14ac:dyDescent="0.3">
      <c r="D20" s="1"/>
      <c r="E20" s="1"/>
      <c r="F20" s="1"/>
      <c r="G20" s="1"/>
      <c r="H20" s="1"/>
      <c r="I20" s="4"/>
    </row>
    <row r="21" spans="4:12" x14ac:dyDescent="0.3">
      <c r="D21" s="1"/>
      <c r="E21" s="1"/>
      <c r="F21" s="1"/>
      <c r="G21" s="1"/>
      <c r="H21" s="1"/>
      <c r="I21" s="4"/>
    </row>
    <row r="22" spans="4:12" x14ac:dyDescent="0.3">
      <c r="D22" s="1"/>
      <c r="E22" s="1"/>
      <c r="F22" s="1"/>
      <c r="G22" s="1"/>
      <c r="H22" s="1"/>
      <c r="I22" s="4"/>
    </row>
    <row r="23" spans="4:12" x14ac:dyDescent="0.3">
      <c r="D23" s="1"/>
      <c r="E23" s="1"/>
      <c r="F23" s="1"/>
      <c r="G23" s="1"/>
      <c r="H23" s="1"/>
      <c r="I23" s="4"/>
      <c r="L23" t="s">
        <v>75</v>
      </c>
    </row>
    <row r="24" spans="4:12" x14ac:dyDescent="0.3">
      <c r="D24" s="1"/>
      <c r="E24" s="1"/>
      <c r="F24" s="1"/>
      <c r="G24" s="1"/>
      <c r="H24" s="1"/>
      <c r="I24" s="4"/>
    </row>
    <row r="25" spans="4:12" x14ac:dyDescent="0.3">
      <c r="D25" s="1"/>
      <c r="E25" s="1"/>
      <c r="F25" s="1"/>
      <c r="G25" s="1"/>
      <c r="H25" s="1"/>
      <c r="I25" s="4"/>
    </row>
    <row r="26" spans="4:12" x14ac:dyDescent="0.3">
      <c r="D26" s="1"/>
      <c r="E26" s="1"/>
      <c r="F26" s="1"/>
      <c r="G26" s="1"/>
      <c r="H26" s="1"/>
      <c r="I26" s="4"/>
    </row>
    <row r="27" spans="4:12" x14ac:dyDescent="0.3">
      <c r="D27" s="1"/>
      <c r="E27" s="1"/>
      <c r="F27" s="1"/>
      <c r="G27" s="1"/>
      <c r="H27" s="1"/>
      <c r="I27" s="4"/>
    </row>
    <row r="28" spans="4:12" x14ac:dyDescent="0.3">
      <c r="D28" s="1"/>
      <c r="E28" s="1"/>
      <c r="F28" s="1"/>
      <c r="G28" s="1"/>
      <c r="H28" s="1"/>
      <c r="I28" s="4"/>
    </row>
    <row r="29" spans="4:12" x14ac:dyDescent="0.3">
      <c r="D29" s="1"/>
      <c r="E29" s="1"/>
      <c r="F29" s="1"/>
      <c r="G29" s="1"/>
      <c r="H29" s="1"/>
      <c r="I29" s="4"/>
    </row>
    <row r="30" spans="4:12" x14ac:dyDescent="0.3">
      <c r="D30" s="1"/>
      <c r="E30" s="1"/>
      <c r="F30" s="1"/>
      <c r="G30" s="1"/>
      <c r="H30" s="1"/>
      <c r="I30" s="4"/>
    </row>
    <row r="31" spans="4:12" x14ac:dyDescent="0.3">
      <c r="D31" s="1"/>
      <c r="E31" s="1"/>
      <c r="F31" s="1"/>
      <c r="G31" s="1"/>
      <c r="H31" s="1"/>
      <c r="I31" s="4"/>
    </row>
    <row r="32" spans="4:12" x14ac:dyDescent="0.3">
      <c r="D32" s="1"/>
      <c r="E32" s="19" t="s">
        <v>61</v>
      </c>
      <c r="F32" s="1"/>
      <c r="G32" s="1"/>
      <c r="H32" s="1"/>
      <c r="I32" s="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Sum</vt:lpstr>
      <vt:lpstr>Report-Text</vt:lpstr>
      <vt:lpstr>SIS100</vt:lpstr>
      <vt:lpstr>Super-FRS</vt:lpstr>
      <vt:lpstr>HEBT</vt:lpstr>
      <vt:lpstr>p-Linac</vt:lpstr>
      <vt:lpstr>pbar Separator</vt:lpstr>
      <vt:lpstr>CR</vt:lpstr>
      <vt:lpstr>HESR</vt:lpstr>
      <vt:lpstr>Cryo Supply</vt:lpstr>
      <vt:lpstr>Controls</vt:lpstr>
      <vt:lpstr>APPA</vt:lpstr>
      <vt:lpstr>CBM</vt:lpstr>
      <vt:lpstr>PANDA</vt:lpstr>
      <vt:lpstr>NUSTAR</vt:lpstr>
    </vt:vector>
  </TitlesOfParts>
  <Company>GSI Helmholtzzentrum für Schwerionenforschung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Spiller, Peter Dr.</dc:creator>
  <cp:lastModifiedBy>Utermann, Sonia Dr.</cp:lastModifiedBy>
  <dcterms:created xsi:type="dcterms:W3CDTF">2022-03-22T09:27:48Z</dcterms:created>
  <dcterms:modified xsi:type="dcterms:W3CDTF">2022-08-15T14:55:11Z</dcterms:modified>
</cp:coreProperties>
</file>